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2221"/>
  <workbookPr/>
  <bookViews>
    <workbookView xWindow="640" yWindow="0" windowWidth="26980" windowHeight="15960" tabRatio="500" firstSheet="4" activeTab="0"/>
  </bookViews>
  <sheets>
    <sheet name="READ ME" sheetId="8" r:id="rId1"/>
    <sheet name="1. Biomass and growth rate" sheetId="6" r:id="rId2"/>
    <sheet name="2. Macromolecules" sheetId="2" r:id="rId3"/>
    <sheet name="3. Gaps, compartments" sheetId="11" r:id="rId4"/>
    <sheet name="4. Comparisons, L2 norm" sheetId="12" r:id="rId5"/>
    <sheet name="5. FBA Model" sheetId="13" r:id="rId6"/>
    <sheet name="6. Metabolites" sheetId="14" r:id="rId7"/>
    <sheet name="7. FVA, Sensitivity analysis" sheetId="15" r:id="rId8"/>
  </sheets>
  <definedNames/>
  <calcPr calcId="140000"/>
  <extLst/>
</workbook>
</file>

<file path=xl/comments2.xml><?xml version="1.0" encoding="utf-8"?>
<comments xmlns="http://schemas.openxmlformats.org/spreadsheetml/2006/main">
  <authors>
    <author>joomi kim</author>
  </authors>
  <commentList>
    <comment ref="A86" authorId="0">
      <text>
        <r>
          <rPr>
            <b/>
            <sz val="9"/>
            <rFont val="Arial"/>
            <family val="2"/>
          </rPr>
          <t>Specific growth rate for the autotrophic case</t>
        </r>
      </text>
    </comment>
  </commentList>
</comments>
</file>

<file path=xl/sharedStrings.xml><?xml version="1.0" encoding="utf-8"?>
<sst xmlns="http://schemas.openxmlformats.org/spreadsheetml/2006/main" count="23325" uniqueCount="5820">
  <si>
    <t>alanine</t>
  </si>
  <si>
    <t>arginine</t>
  </si>
  <si>
    <t>aspartic acid</t>
  </si>
  <si>
    <t>cysteine</t>
  </si>
  <si>
    <t>glutamic acid</t>
  </si>
  <si>
    <t>glycine</t>
  </si>
  <si>
    <t>histidine</t>
  </si>
  <si>
    <t>isoleucine</t>
  </si>
  <si>
    <t>leucine</t>
  </si>
  <si>
    <t>lysine</t>
  </si>
  <si>
    <t>methionine</t>
  </si>
  <si>
    <t>phenylalanine</t>
  </si>
  <si>
    <t>proline</t>
  </si>
  <si>
    <t>serine</t>
  </si>
  <si>
    <t>threonine</t>
  </si>
  <si>
    <t>tyrosine</t>
  </si>
  <si>
    <t>valine</t>
  </si>
  <si>
    <t>tryptophan</t>
  </si>
  <si>
    <t>ornithine</t>
  </si>
  <si>
    <t>asparagine</t>
  </si>
  <si>
    <t>glutamine</t>
  </si>
  <si>
    <t>Amino Acids</t>
  </si>
  <si>
    <t>g/mol</t>
  </si>
  <si>
    <t>mmol/g DW</t>
  </si>
  <si>
    <t>g/mmol</t>
  </si>
  <si>
    <t>mol fraction</t>
  </si>
  <si>
    <t>.2555 dttp[c] + .2555 datp[c] + .2445 dgtp[c] + .2445 dctp[c] -&gt; dna[c]</t>
  </si>
  <si>
    <t># of A or T</t>
  </si>
  <si>
    <t># of G or C</t>
  </si>
  <si>
    <t>DNA</t>
  </si>
  <si>
    <t>7920500 dttp[c] + 7920500 datp[c] + 7579500 dgtp[c] + 7579500 dctp[c] -&gt; dna[c]</t>
  </si>
  <si>
    <t>RNA</t>
  </si>
  <si>
    <t xml:space="preserve">.19 utp[c] + .19 atp[c] + .31 gtp[c] + .31 ctp[c] -&gt; rna[c] </t>
  </si>
  <si>
    <t>Lipids</t>
  </si>
  <si>
    <t xml:space="preserve">.14 tag[p] + .1 sqdg[c] + .02 ppc[c] + .18 mgdg[c] + .07 dgdg[c] -&gt; lipid[c] </t>
  </si>
  <si>
    <t>Abbreviations</t>
  </si>
  <si>
    <t>mgdg</t>
  </si>
  <si>
    <t>monogalactosyl-diacylglycerols</t>
  </si>
  <si>
    <t>tag</t>
  </si>
  <si>
    <t>tryacylglycerols</t>
  </si>
  <si>
    <t>dgdg</t>
  </si>
  <si>
    <t>digalactosyldiacylglycerols</t>
  </si>
  <si>
    <t>sqdg</t>
  </si>
  <si>
    <t>sulphoquinovosyldiacylglycerol</t>
  </si>
  <si>
    <t>ppc</t>
  </si>
  <si>
    <t>phosphatidylcholine</t>
  </si>
  <si>
    <t>chrys</t>
  </si>
  <si>
    <t>chrysolaminarin</t>
  </si>
  <si>
    <t>chlorophyll a</t>
  </si>
  <si>
    <t>Abbrev.</t>
  </si>
  <si>
    <t>Formula</t>
  </si>
  <si>
    <t>O</t>
  </si>
  <si>
    <t>S</t>
  </si>
  <si>
    <t>P</t>
  </si>
  <si>
    <t>N</t>
  </si>
  <si>
    <t>g/mol lipid</t>
  </si>
  <si>
    <t>carbons</t>
  </si>
  <si>
    <t>C11H16O10R2</t>
  </si>
  <si>
    <t>C6H5O6R3</t>
  </si>
  <si>
    <t>C17H26O15R2</t>
  </si>
  <si>
    <t>C11H16O12SR2</t>
  </si>
  <si>
    <t>C10H18NO8PR2</t>
  </si>
  <si>
    <t>pe</t>
  </si>
  <si>
    <t>C7H12NO8PR2</t>
  </si>
  <si>
    <t>tot. mmol C from lipid/dry weight</t>
  </si>
  <si>
    <t>mol/g DW</t>
  </si>
  <si>
    <t>A or T</t>
  </si>
  <si>
    <t>G or C</t>
  </si>
  <si>
    <t>cells/g dry weight</t>
  </si>
  <si>
    <t>mmoles cells/g dry weight</t>
  </si>
  <si>
    <t>moles cells/g dy weight</t>
  </si>
  <si>
    <t>M.W. = (An x 329.2) + (Un x 306.2) + (Cn x 305.2) + (Gn x 345.2) + 159ª</t>
  </si>
  <si>
    <t>This is the MW of avg RNA base with triphosphate attached</t>
  </si>
  <si>
    <t>We delete 159 because don't want the pi attached to every single base</t>
  </si>
  <si>
    <t>pg RNA/cell (Fernandez)</t>
  </si>
  <si>
    <t>g/cell</t>
  </si>
  <si>
    <t>mol/cell</t>
  </si>
  <si>
    <t>mmol/cell</t>
  </si>
  <si>
    <t>g/g DW</t>
  </si>
  <si>
    <t>mmoles/.27gAA or g DW</t>
  </si>
  <si>
    <t>.02 his[c] + .07 arg[c] + .15 ala[c] + .12 asp[c] + .14 glu[c] + .51 gln[c] + .1 pro[c] + .01 trp[c] + .11 ser[c] + .15 gly[c] + .07 lys[c] + .09 thr[c] + .08 asn[c] + .09 val[c] + .11 leu[c] + .07  ile[c] + .01 cys[c] + .02 met[c] + .04 tyr[c] + .08 phnyala[c] + .02 orn[c] -&gt; aa[c]</t>
  </si>
  <si>
    <t>x/(x+y+z) =.25</t>
  </si>
  <si>
    <t>y/(x+y+z)=.04</t>
  </si>
  <si>
    <t>x mmol (.146g/mmol) = .146x = grams gln in .27g AA</t>
  </si>
  <si>
    <t>y mmol (.132g/mmol) = .132y = grams asn in .27g AA</t>
  </si>
  <si>
    <t xml:space="preserve">solving for x,y, and z-&gt; </t>
  </si>
  <si>
    <t>7.86/1 g of all other Aas = z/(.27g-.146x-.132y)</t>
  </si>
  <si>
    <t>z = 2.1222-1.147x-1.0375y</t>
  </si>
  <si>
    <t>Carbohydrate</t>
  </si>
  <si>
    <t>Chlorophyll A</t>
  </si>
  <si>
    <t>Monogalactosyl-diacylglycerols</t>
  </si>
  <si>
    <t>Triacylglycerols</t>
  </si>
  <si>
    <t>Digalactosyldiacylglycerols</t>
  </si>
  <si>
    <t>Sulphoquinovosyldiacylglycerol</t>
  </si>
  <si>
    <t>moles/kg biomass</t>
  </si>
  <si>
    <t>Non-Growth Associated ATP</t>
  </si>
  <si>
    <t>Growth Associated ATP</t>
  </si>
  <si>
    <t>0.36-7.60</t>
  </si>
  <si>
    <t># glucose/cell (g)</t>
  </si>
  <si>
    <t>11pg/cell</t>
  </si>
  <si>
    <t>glucose molecular weight (g/mol)</t>
  </si>
  <si>
    <t>From Yongmanitchai 1992 (%, weight)</t>
  </si>
  <si>
    <t># bp/P.tricornutum genome or cell</t>
  </si>
  <si>
    <t>g dry weight/cell (in 200uE light, exponential growth)</t>
  </si>
  <si>
    <t xml:space="preserve">aa[c] + .0056 chla[p] + lipid[c] + .15 chrys[c] + .0009 dna[c] + .001 rna[c] + 29.89 atp[c] + 29.89 h2o[c] -&gt; 29.89 adp[c] + 29.89 pi[c] + 29.89 h[c] </t>
  </si>
  <si>
    <t>Worksheet</t>
  </si>
  <si>
    <t>Biomass components</t>
  </si>
  <si>
    <t>CLE (Crude Lipid Extract)</t>
  </si>
  <si>
    <t>Lipid</t>
  </si>
  <si>
    <t>Triacyglycerols</t>
  </si>
  <si>
    <t>Phosphatidylcholine</t>
  </si>
  <si>
    <t>Other (PE?)</t>
  </si>
  <si>
    <t>Brown MR (1991) The amino-acid and sugar composition of 16 species of microalgae used in mariculture. J Exp Mar Biol 145: 79-99.</t>
  </si>
  <si>
    <t>References</t>
  </si>
  <si>
    <r>
      <t xml:space="preserve">Marsot P, Cembella AD, Colombo JC (1991) Intracellular and extracellular amino acid pools of the marine diatom </t>
    </r>
    <r>
      <rPr>
        <i/>
        <sz val="10"/>
        <color theme="1"/>
        <rFont val="Arial"/>
        <family val="2"/>
      </rPr>
      <t>Phaeodactylum tricornutum</t>
    </r>
    <r>
      <rPr>
        <sz val="10"/>
        <color theme="1"/>
        <rFont val="Arial"/>
        <family val="2"/>
      </rPr>
      <t xml:space="preserve"> (Bacillariophyceae) grown on unenriched seawater in high-cell-density dialysis culture. J Phycol 27: 478-491.</t>
    </r>
  </si>
  <si>
    <t>Weight fraction of total amino acids (AAs) minus Asn and Gln, from Brown 1991. (g/g total AA minus g Asn and g Gln)</t>
  </si>
  <si>
    <t>Amino Acid</t>
  </si>
  <si>
    <t>Calculations:</t>
  </si>
  <si>
    <t>y = mmol asn in .27g AA (or 1 gDW)</t>
  </si>
  <si>
    <t>x = mmol gln in .27g AA (or 1 gDW)</t>
  </si>
  <si>
    <t>z = mmol of rest in .27g AA (or 1 gDW)</t>
  </si>
  <si>
    <t>7.86 = mmol of all Aas besides gln and asn in 1 g AAs besides gln and asn</t>
  </si>
  <si>
    <t>.27g-.146x-.132y = # grams all other AAs in .27g AA.</t>
  </si>
  <si>
    <t>Fernandez-Reiriz MJ, Perez-Camacho A, Ferreiro MJ, Blanco J, Planas M, Campos MJ, Labarta U (1989) Biomass production and variation in the biochemical profile (total protein, carbohydrates, RNA, lipids, and fatty acids) of seven species of marine microalgae. Aquaculture 83: 17-37.</t>
  </si>
  <si>
    <t>g/gDW</t>
  </si>
  <si>
    <t>C</t>
  </si>
  <si>
    <t>H</t>
  </si>
  <si>
    <t>Lipid Backbone</t>
  </si>
  <si>
    <r>
      <t xml:space="preserve">Yongmanitchai W, Ward OP (1992) Separation of lipid classes from </t>
    </r>
    <r>
      <rPr>
        <i/>
        <sz val="10"/>
        <color theme="1"/>
        <rFont val="Arial"/>
        <family val="2"/>
      </rPr>
      <t xml:space="preserve">Phaeodactylum tricornutum </t>
    </r>
    <r>
      <rPr>
        <sz val="10"/>
        <color theme="1"/>
        <rFont val="Arial"/>
        <family val="2"/>
      </rPr>
      <t>using silica cartridges. Phytochemistry 31(10):3405-3408.</t>
    </r>
  </si>
  <si>
    <t>Fatty acid content (g FA/mol lipid)</t>
  </si>
  <si>
    <t>DW</t>
  </si>
  <si>
    <t>dry weight</t>
  </si>
  <si>
    <t>mmol C/DW</t>
  </si>
  <si>
    <t>DW (g/cell)</t>
  </si>
  <si>
    <t>g glucose/g DW</t>
  </si>
  <si>
    <t>moles glucose/ g DW</t>
  </si>
  <si>
    <t>mmoles glucose/ g DW</t>
  </si>
  <si>
    <t xml:space="preserve">% molar composition, from Marsot et al. 1991. </t>
  </si>
  <si>
    <t>z = 1.45</t>
  </si>
  <si>
    <t>AA</t>
  </si>
  <si>
    <t>amino acid</t>
  </si>
  <si>
    <t>y = .08</t>
  </si>
  <si>
    <t>x = .51</t>
  </si>
  <si>
    <t>is the # of grams of total AA minus Asn and Gln/g DW</t>
  </si>
  <si>
    <t>Overall amino acid reaction (moles/kg biomass):</t>
  </si>
  <si>
    <t>Overall lipid reaction (moles/kg biomass):</t>
  </si>
  <si>
    <t>g DW/cell (measured from cells growing in 200uE, in exponential phase)</t>
  </si>
  <si>
    <t>DNA reaction:</t>
  </si>
  <si>
    <t>RNA reaction:</t>
  </si>
  <si>
    <t>Factor for RNA in biomass equation (mol/kg biomass)</t>
  </si>
  <si>
    <t>Factor for DNA in biomass equation (mol/kg biomass)</t>
  </si>
  <si>
    <t>chl A</t>
  </si>
  <si>
    <t>Molar mass of Chl A:</t>
  </si>
  <si>
    <t># glucose/cell (our own measurements)</t>
  </si>
  <si>
    <t>mmol chrysolaminarin/g DW (assuming 7 glucose units per chrysolaminarin)</t>
  </si>
  <si>
    <t>moles/g AA, minus Asn and Gln</t>
  </si>
  <si>
    <t xml:space="preserve">mmol/g AA, minus Asn and Gln </t>
  </si>
  <si>
    <t>mmol in .27g AA, or mmol/g DW (See calculations to the right)</t>
  </si>
  <si>
    <t>mg/g DW. From Yongmanitchai et al. 1992.</t>
  </si>
  <si>
    <t>μ</t>
  </si>
  <si>
    <t>Td (days)</t>
  </si>
  <si>
    <t>Td (hours)</t>
  </si>
  <si>
    <t>Td = Doubling Time</t>
  </si>
  <si>
    <t>units for the specific growth rate μ are day^-1</t>
  </si>
  <si>
    <t>For RNA:</t>
  </si>
  <si>
    <t>For amino acid composition:</t>
  </si>
  <si>
    <t>c</t>
  </si>
  <si>
    <t>p</t>
  </si>
  <si>
    <t>m</t>
  </si>
  <si>
    <t>x</t>
  </si>
  <si>
    <t>cytosol</t>
  </si>
  <si>
    <t>perosixome</t>
  </si>
  <si>
    <t>u</t>
  </si>
  <si>
    <t>plastid (stroma)</t>
  </si>
  <si>
    <t>plastid (thylakoid lumen)</t>
  </si>
  <si>
    <t>FBP2_P</t>
  </si>
  <si>
    <t>sh17bp[p] + h2o[p] -&gt; s7p[p] + pi[p]</t>
  </si>
  <si>
    <t>C-fixation (Rubp regeneration)</t>
  </si>
  <si>
    <t>3.1.3.37</t>
  </si>
  <si>
    <t>PFK_P</t>
  </si>
  <si>
    <t>PhosphofructoKinase 1</t>
  </si>
  <si>
    <t xml:space="preserve">atp[p] + f6p[p] -&gt; adp[p] + f16p[p] + h[p] </t>
  </si>
  <si>
    <t>Glycolysis</t>
  </si>
  <si>
    <t>2.7.1.11</t>
  </si>
  <si>
    <t>FAS</t>
  </si>
  <si>
    <t>Fas bacterial type</t>
  </si>
  <si>
    <t>acca[p] + acp[p] -&gt; acetylacp[p] + coa[p]</t>
  </si>
  <si>
    <t>2.3.1.-</t>
  </si>
  <si>
    <t>MVAK2</t>
  </si>
  <si>
    <t>pmv[p] + atp[p] -&gt; adp[p] + dpmv[p]</t>
  </si>
  <si>
    <t>Terpenoid backbone synthesis</t>
  </si>
  <si>
    <t>2.7.4.2</t>
  </si>
  <si>
    <t>PDP</t>
  </si>
  <si>
    <t xml:space="preserve">pmp[p] + atp[p] -&gt; pdp[p] + adp[p] </t>
  </si>
  <si>
    <t>phytol salvage pathway</t>
  </si>
  <si>
    <t>2.7.4.-</t>
  </si>
  <si>
    <t>DTMPS</t>
  </si>
  <si>
    <t>thymidylate synthase</t>
  </si>
  <si>
    <t xml:space="preserve">dump[c] + mthf[c] &lt;=&gt; dtmp[c] + dhdf[c] </t>
  </si>
  <si>
    <t>pyrimidine</t>
  </si>
  <si>
    <t>2.1.1.45</t>
  </si>
  <si>
    <t>FTHF_M</t>
  </si>
  <si>
    <t xml:space="preserve">510mthf[m] + h2o[m] -&gt; fthf[m] </t>
  </si>
  <si>
    <t>3.5.4.9</t>
  </si>
  <si>
    <t>MTD_M</t>
  </si>
  <si>
    <t xml:space="preserve">mthf[m] + nad[m] -&gt; 510mthf[m] + nadh[m] </t>
  </si>
  <si>
    <t>Folate</t>
  </si>
  <si>
    <t>1.5.1.15</t>
  </si>
  <si>
    <t>ARCA</t>
  </si>
  <si>
    <t>arginine degradation</t>
  </si>
  <si>
    <t>3.5.3.6</t>
  </si>
  <si>
    <t>HPYR_M</t>
  </si>
  <si>
    <t>glyx[m] + ser[m] -&gt; hpyr[m] + gly[m]</t>
  </si>
  <si>
    <t>photorespiration</t>
  </si>
  <si>
    <t>2.6.1.45</t>
  </si>
  <si>
    <t>PRSPT</t>
  </si>
  <si>
    <t xml:space="preserve">glu[m] + glyx[m] -&gt; oxoglut[m] + gly[m] </t>
  </si>
  <si>
    <t>2.6.1.4</t>
  </si>
  <si>
    <t>NADN</t>
  </si>
  <si>
    <t xml:space="preserve">atp[c] + nrn[c] -&gt; ppi[c] + nadn[c] </t>
  </si>
  <si>
    <t>NAD biosynthesis I (from aspartate)</t>
  </si>
  <si>
    <t>2.7.7.18</t>
  </si>
  <si>
    <t>CS_X</t>
  </si>
  <si>
    <t>citrate synthase</t>
  </si>
  <si>
    <t>acca[x] + h2o[x] + oxaloacet[x] &lt;=&gt; cit[x] + coa[x]</t>
  </si>
  <si>
    <t>glyoxylate</t>
  </si>
  <si>
    <t>2.3.3.1</t>
  </si>
  <si>
    <t>ACO</t>
  </si>
  <si>
    <t>aconitate hydratase 1</t>
  </si>
  <si>
    <t>cit[x] &lt;=&gt; isocit[x]</t>
  </si>
  <si>
    <t>4.2.1.3</t>
  </si>
  <si>
    <t>TYRAT</t>
  </si>
  <si>
    <t xml:space="preserve">meth2o[c] + glu[c] -&gt; met[c] + oxoglut[c] </t>
  </si>
  <si>
    <t>2.6.1.5</t>
  </si>
  <si>
    <t>PANE</t>
  </si>
  <si>
    <t xml:space="preserve">2dhp[c] + nadph[c] + h[c] &lt;=&gt; nadp[c] + pant[c] </t>
  </si>
  <si>
    <t>Pantothenate and coa biosynthesis</t>
  </si>
  <si>
    <t>1.1.1.169</t>
  </si>
  <si>
    <t>PAP</t>
  </si>
  <si>
    <t xml:space="preserve">pap[c] + h2o[c] &lt;=&gt; amp[c] + pi[c] </t>
  </si>
  <si>
    <t>3.1.3.7</t>
  </si>
  <si>
    <t>APOCOA</t>
  </si>
  <si>
    <t xml:space="preserve">acp[c] + h2o[c] -&gt; pan4p[c] + apoacp[c] </t>
  </si>
  <si>
    <t>3.1.4.14</t>
  </si>
  <si>
    <t>KAT2</t>
  </si>
  <si>
    <t xml:space="preserve">amadp[m] + oxoglut[m] &lt;=&gt; glu[m] + oxad[m] </t>
  </si>
  <si>
    <t>lysine degradation</t>
  </si>
  <si>
    <t>2.6.1.39</t>
  </si>
  <si>
    <t>RIBD1</t>
  </si>
  <si>
    <t xml:space="preserve">drpp[c] + h2o[c] -&gt; armp[c] + nh3[c] </t>
  </si>
  <si>
    <t>Riboflavin metabolism</t>
  </si>
  <si>
    <t>3.5.4.26</t>
  </si>
  <si>
    <t>BLVRB</t>
  </si>
  <si>
    <t>flavin reductase</t>
  </si>
  <si>
    <t xml:space="preserve">fad[c] + nadph[c] + h[c] &lt;=&gt; fadh2[c] + nadp[c] </t>
  </si>
  <si>
    <t>1.5.1.30</t>
  </si>
  <si>
    <t>TRPE</t>
  </si>
  <si>
    <t>chorismate lyase</t>
  </si>
  <si>
    <t xml:space="preserve">chor[c] + gln[c] -&gt; anthr[c] + pyr[c] + glu[c] </t>
  </si>
  <si>
    <t>4.1.3.27</t>
  </si>
  <si>
    <t>CL</t>
  </si>
  <si>
    <t xml:space="preserve">chor[c] + nh3[c] -&gt; anthr[c] + pyr[c] + h2o[c] </t>
  </si>
  <si>
    <t>HISB</t>
  </si>
  <si>
    <t>L-Histidinol-phosphate phosphohydrolase</t>
  </si>
  <si>
    <t xml:space="preserve">lhisolp[c] + h2o[c] -&gt; histol[c] + pi[c] </t>
  </si>
  <si>
    <t>3.1.3.15</t>
  </si>
  <si>
    <t>5MTHF</t>
  </si>
  <si>
    <t xml:space="preserve">2 rfdx[c] + mthf[c] + 2 h[c] -&gt; 2 ofdx[c] + 5mthf[c] </t>
  </si>
  <si>
    <t>1.5.7.1</t>
  </si>
  <si>
    <t>DMSTHF</t>
  </si>
  <si>
    <t xml:space="preserve">dms[c] + 5mthf[c] -&gt; tmsm[c] + thf[c] </t>
  </si>
  <si>
    <t>2.1.1.19</t>
  </si>
  <si>
    <t>DHNP</t>
  </si>
  <si>
    <t xml:space="preserve">dhntp[c] + h2o[c] -&gt; dhnp[c] + ppi[c] + 2 h[c] </t>
  </si>
  <si>
    <t>tetrahydrofolate biosynthesis</t>
  </si>
  <si>
    <t>3.6.1.-</t>
  </si>
  <si>
    <t>FOL1</t>
  </si>
  <si>
    <t>dhn[c] -&gt; hmdh[c] + gald[c]</t>
  </si>
  <si>
    <t>4.1.2.25</t>
  </si>
  <si>
    <t>PABC</t>
  </si>
  <si>
    <t xml:space="preserve">adchor[c] -&gt; pyr[c] + abee[c] </t>
  </si>
  <si>
    <t>4.1.3.38</t>
  </si>
  <si>
    <t>PYRFORM</t>
  </si>
  <si>
    <t xml:space="preserve">pyr[c] + coa[c] -&gt; acca[c] + form[c] </t>
  </si>
  <si>
    <t>2.3.1.54</t>
  </si>
  <si>
    <t>PPPI</t>
  </si>
  <si>
    <t xml:space="preserve">h2o[c] + pppi[c] -&gt; pi[c] + ppi[c] </t>
  </si>
  <si>
    <t>3.6.1.25</t>
  </si>
  <si>
    <t>DCTP</t>
  </si>
  <si>
    <t xml:space="preserve">ctp[c] + thrdx[c] &lt;=&gt; thrdxdis[c] + dctp[c] + h2o[c] </t>
  </si>
  <si>
    <t>1.17.4.2</t>
  </si>
  <si>
    <t>DHODH</t>
  </si>
  <si>
    <t xml:space="preserve">dhydrrt[c] + quin[c] &lt;=&gt; orot[c] + hquin[c] </t>
  </si>
  <si>
    <t>1.3.5.2</t>
  </si>
  <si>
    <t>DUTPP</t>
  </si>
  <si>
    <t xml:space="preserve">dctp[c] + h2o[c] -&gt; nh3[c] + dutp[c] </t>
  </si>
  <si>
    <t>3.5.4.13</t>
  </si>
  <si>
    <t>EC number</t>
  </si>
  <si>
    <t>Abbreviation</t>
  </si>
  <si>
    <t>Name</t>
  </si>
  <si>
    <t>Reaction</t>
  </si>
  <si>
    <t>Subsystem</t>
  </si>
  <si>
    <t>Fatty acid</t>
  </si>
  <si>
    <t>phosphomevalonate kinase</t>
  </si>
  <si>
    <t>methenyltetrahydrofolate cyclohydrolase</t>
  </si>
  <si>
    <t>methylenetetrahydrofolate dehydrogenase</t>
  </si>
  <si>
    <t>arginine deaminase</t>
  </si>
  <si>
    <t>serine-glyoxylate transaminase</t>
  </si>
  <si>
    <t>arg[m] + h2o[m] -&gt; nh3[m] + citl[m] + h[m]</t>
  </si>
  <si>
    <t>Enzymes missing from the P. tricornutum genome annotation, identified by gap-filling the genome-scale model</t>
  </si>
  <si>
    <t>glycine transaminase</t>
  </si>
  <si>
    <t>nicotinate-mononucleotide adenyltransferase</t>
  </si>
  <si>
    <t>tyrosince transaminase</t>
  </si>
  <si>
    <t>2-dehydropantoate 2-reductase</t>
  </si>
  <si>
    <t>3′(2′),5′-bisphosphate nucleotidase</t>
  </si>
  <si>
    <t>[acyl-carrier-protein] phosphodiesterase</t>
  </si>
  <si>
    <t>2-aminoadipate transaminase</t>
  </si>
  <si>
    <t>diaminohydroxyphosphoribosylaminopyrimidine deaminase</t>
  </si>
  <si>
    <t>methylenetetrahydrofolate reductase (ferredoxin)</t>
  </si>
  <si>
    <t>dihydroneopterin aldolase</t>
  </si>
  <si>
    <t>aminodeoxychorismate lyase</t>
  </si>
  <si>
    <t>formate C-acetyltransferase</t>
  </si>
  <si>
    <t>triphosphatase</t>
  </si>
  <si>
    <t>ribonucleoside-triphosphate reductase</t>
  </si>
  <si>
    <t>dihydroorotate dehydrogenase (quinone)</t>
  </si>
  <si>
    <t>dCTP deaminase</t>
  </si>
  <si>
    <r>
      <t>trimethylsulfonium—tetrahydrofolate </t>
    </r>
    <r>
      <rPr>
        <i/>
        <sz val="10"/>
        <color rgb="FF333333"/>
        <rFont val="Arial"/>
        <family val="2"/>
      </rPr>
      <t>N</t>
    </r>
    <r>
      <rPr>
        <sz val="10"/>
        <color rgb="FF333333"/>
        <rFont val="Arial"/>
        <family val="2"/>
      </rPr>
      <t>-methyltransferase</t>
    </r>
  </si>
  <si>
    <t>sedoheptulose-bisphosphatase, plastidic</t>
  </si>
  <si>
    <t>photons</t>
  </si>
  <si>
    <t>O2 output</t>
  </si>
  <si>
    <t>moles/kg/100 moles CO2</t>
  </si>
  <si>
    <t>Carbon input</t>
  </si>
  <si>
    <t>P. tricornutum</t>
  </si>
  <si>
    <t>Synechocystis</t>
  </si>
  <si>
    <t>C. rheinhardtii</t>
  </si>
  <si>
    <t>mmoles/g DW/hr</t>
  </si>
  <si>
    <t>mmol Chl/g DW</t>
  </si>
  <si>
    <t>mol Chl/g DW</t>
  </si>
  <si>
    <t>Autotrophic growth fluxes (moles/mol C)</t>
  </si>
  <si>
    <t>moles/kg/mole C</t>
  </si>
  <si>
    <t>moles/kg/2.04 mol C</t>
  </si>
  <si>
    <t>Cyclic ET (photons)</t>
  </si>
  <si>
    <t>Non cyclic ET (photons)</t>
  </si>
  <si>
    <t>O2/non cyclic ET</t>
  </si>
  <si>
    <t>Chl A (mg/g DW) for cells in PAR 150-200uE (our own measurements)</t>
  </si>
  <si>
    <t>250 umol CO2/mg Chl/hr</t>
  </si>
  <si>
    <t>mmol CO2/gDW/hr</t>
  </si>
  <si>
    <r>
      <t xml:space="preserve">Comparison of selected fluxes to </t>
    </r>
    <r>
      <rPr>
        <i/>
        <sz val="10"/>
        <color theme="1"/>
        <rFont val="Arial"/>
        <family val="2"/>
      </rPr>
      <t>Synechocystis</t>
    </r>
    <r>
      <rPr>
        <sz val="10"/>
        <color theme="1"/>
        <rFont val="Arial"/>
        <family val="2"/>
      </rPr>
      <t xml:space="preserve"> and </t>
    </r>
    <r>
      <rPr>
        <i/>
        <sz val="10"/>
        <color theme="1"/>
        <rFont val="Arial"/>
        <family val="2"/>
      </rPr>
      <t>C. rheinhardtii</t>
    </r>
  </si>
  <si>
    <t>AA: amino acid</t>
  </si>
  <si>
    <t>Total AA (g/g DW) based on our own measurements:</t>
  </si>
  <si>
    <t>Description</t>
  </si>
  <si>
    <t>Autotrophic</t>
  </si>
  <si>
    <t>Mixotrophic (version 1)</t>
  </si>
  <si>
    <t xml:space="preserve">1.161 aa[c] + .0048 chla[p] + 1.3159 lipid[c] + .113 chrys[c] + .0009 dna[c] + .001 rna[c] + 29.89 atp[c] + 29.89 h2o[c] -&gt; 29.89 adp[c] + 29.89 pi[c] + 29.89 h[c] </t>
  </si>
  <si>
    <t>Heterotrophic (version 1)</t>
  </si>
  <si>
    <t xml:space="preserve">.8387 aa[c] + .0008 chla[p] + 1.375 lipid[c] + .2065 chrys[c] + .0009 dna[c] + .001 rna[c] + 29.89 atp[c] + 29.89 h2o[c] -&gt; 29.89 adp[c] + 29.89 pi[c] + 29.89 h[c] </t>
  </si>
  <si>
    <t>Mixotrophic</t>
  </si>
  <si>
    <t>Heterotrophic</t>
  </si>
  <si>
    <t>Lipid (mg/L)</t>
  </si>
  <si>
    <t>Chlorophyll (mg/g)</t>
  </si>
  <si>
    <t>Chlorophyll (ug/10^7 cells)</t>
  </si>
  <si>
    <t>-</t>
  </si>
  <si>
    <t>Protein</t>
  </si>
  <si>
    <t>Factor increase or decrease from autotrophic case</t>
  </si>
  <si>
    <t>Chlorophyll a</t>
  </si>
  <si>
    <t>Sources for new biomass equations:</t>
  </si>
  <si>
    <t>Mixotrophic v.1</t>
  </si>
  <si>
    <t>Heterotrophic v.1</t>
  </si>
  <si>
    <r>
      <rPr>
        <i/>
        <sz val="10"/>
        <color theme="1"/>
        <rFont val="Arial"/>
        <family val="2"/>
      </rPr>
      <t>Phaeodactylum</t>
    </r>
    <r>
      <rPr>
        <sz val="10"/>
        <color theme="1"/>
        <rFont val="Arial"/>
        <family val="2"/>
      </rPr>
      <t xml:space="preserve"> (Liu et al., 2009)</t>
    </r>
  </si>
  <si>
    <t>Heterotrophic v.2</t>
  </si>
  <si>
    <r>
      <rPr>
        <i/>
        <sz val="10"/>
        <color theme="1"/>
        <rFont val="Arial"/>
        <family val="2"/>
      </rPr>
      <t>Cyclotella cryptica</t>
    </r>
    <r>
      <rPr>
        <sz val="10"/>
        <color theme="1"/>
        <rFont val="Arial"/>
        <family val="2"/>
      </rPr>
      <t xml:space="preserve"> (Pahl et al., 2010)</t>
    </r>
  </si>
  <si>
    <t>Mixotrophic (version 2)</t>
  </si>
  <si>
    <t>Heterotrophic (version 2)</t>
  </si>
  <si>
    <t xml:space="preserve">.8387 aa[c] + .0008 chla[p] + .9608 lipid[c] + .2065 chrys[c] + .0009 dna[c] + .001 rna[c] + 29.89 atp[c] + 29.89 h2o[c] -&gt; 29.89 adp[c] + 29.89 pi[c] + 29.89 h[c] </t>
  </si>
  <si>
    <r>
      <rPr>
        <i/>
        <sz val="10"/>
        <color theme="1"/>
        <rFont val="Arial"/>
        <family val="2"/>
      </rPr>
      <t>P. tricornutum</t>
    </r>
    <r>
      <rPr>
        <sz val="10"/>
        <color theme="1"/>
        <rFont val="Arial"/>
        <family val="2"/>
      </rPr>
      <t xml:space="preserve"> coefficients for biomass equation</t>
    </r>
  </si>
  <si>
    <t>Chlorophyll (% DW)</t>
  </si>
  <si>
    <r>
      <rPr>
        <i/>
        <sz val="10"/>
        <color theme="1"/>
        <rFont val="Arial"/>
        <family val="2"/>
      </rPr>
      <t>Phaeodactylum</t>
    </r>
    <r>
      <rPr>
        <sz val="10"/>
        <color theme="1"/>
        <rFont val="Arial"/>
        <family val="2"/>
      </rPr>
      <t xml:space="preserve"> (Ceron Garcia et al., 2005)</t>
    </r>
  </si>
  <si>
    <t>Mixotrophic v. 2</t>
  </si>
  <si>
    <t>Mixotrophic (version 3)</t>
  </si>
  <si>
    <t xml:space="preserve">1.161 aa[c] + .002 chla[p] + 1.3159 lipid[c] + .113 chrys[c] + .0009 dna[c] + .001 rna[c] + 29.89 atp[c] + 29.89 h2o[c] -&gt; 29.89 adp[c] + 29.89 pi[c] + 29.89 h[c] </t>
  </si>
  <si>
    <t>Protein (aa)</t>
  </si>
  <si>
    <r>
      <t xml:space="preserve">Biomass Formation Equation for </t>
    </r>
    <r>
      <rPr>
        <i/>
        <sz val="10"/>
        <color theme="1"/>
        <rFont val="Arial"/>
        <family val="2"/>
      </rPr>
      <t>C. reinhardtii</t>
    </r>
    <r>
      <rPr>
        <sz val="10"/>
        <color theme="1"/>
        <rFont val="Arial"/>
        <family val="2"/>
      </rPr>
      <t xml:space="preserve"> (Boyle et al., 2009)</t>
    </r>
  </si>
  <si>
    <t>Mixotrophic v. 3</t>
  </si>
  <si>
    <t>Mix/heterotrophic growth is with glucose unless otherwise noted</t>
  </si>
  <si>
    <t>Colors were used to track sources of numbers (red for all data from non-diatoms)</t>
  </si>
  <si>
    <r>
      <rPr>
        <i/>
        <sz val="10"/>
        <color theme="1"/>
        <rFont val="Arial"/>
        <family val="2"/>
      </rPr>
      <t>Chaetoceros</t>
    </r>
    <r>
      <rPr>
        <sz val="10"/>
        <color theme="1"/>
        <rFont val="Arial"/>
        <family val="2"/>
      </rPr>
      <t xml:space="preserve"> sp. (Cheirsilp et al., 2011)</t>
    </r>
  </si>
  <si>
    <t>Heterotrophic v. 3</t>
  </si>
  <si>
    <t>Heterotrophic (version 3)</t>
  </si>
  <si>
    <t xml:space="preserve">O2 output </t>
  </si>
  <si>
    <t xml:space="preserve">1.161 aa[c] + .0048 chla[p] + 1.3159 lipid[c] + .113 chrys[c] + .0009 dna[c] + .002 rna[c] + 29.89 atp[c] + 29.89 h2o[c] -&gt; 29.89 adp[c] + 29.89 pi[c] + 29.89 h[c] </t>
  </si>
  <si>
    <t xml:space="preserve">.8387 aa[c] + .0008 chla[p] + 1.375 lipid[c] + .2065 chrys[c] + .0009 dna[c] + .002 rna[c] + 29.89 atp[c] + 29.89 h2o[c] -&gt; 29.89 adp[c] + 29.89 pi[c] + 29.89 h[c] </t>
  </si>
  <si>
    <t>Non cyclic ET (minimum photons)</t>
  </si>
  <si>
    <t>Cyclic ET (minimum photons)</t>
  </si>
  <si>
    <t>Pt Autotroph</t>
  </si>
  <si>
    <t>mitochondria (matrix)</t>
  </si>
  <si>
    <r>
      <t xml:space="preserve">Minimizing L2 norm enables us to get a unique solution. And the correlation between measured flux and its unique solution is high in a representative unicellular eukaryote, </t>
    </r>
    <r>
      <rPr>
        <b/>
        <i/>
        <sz val="14"/>
        <color theme="1"/>
        <rFont val="Times New Roman"/>
        <family val="1"/>
      </rPr>
      <t>S. cerevisiae</t>
    </r>
  </si>
  <si>
    <t>Measured flux data from Jouhten et al. (5 conditions)</t>
  </si>
  <si>
    <t>Measured flux data from Celton et al. (4 conditions)</t>
  </si>
  <si>
    <t>Average</t>
  </si>
  <si>
    <t>SD</t>
  </si>
  <si>
    <t>*Notes</t>
  </si>
  <si>
    <t>20.9% O2 (aerobic)</t>
  </si>
  <si>
    <t>0% (anaerobic)</t>
  </si>
  <si>
    <t xml:space="preserve">RF_0mM acetoin </t>
  </si>
  <si>
    <t>Bdh_nadph_100mM</t>
  </si>
  <si>
    <t xml:space="preserve">200mM </t>
  </si>
  <si>
    <t>300mM</t>
  </si>
  <si>
    <r>
      <t xml:space="preserve">iMM904[1] was used as a genome-scale metabolic model of </t>
    </r>
    <r>
      <rPr>
        <i/>
        <sz val="11"/>
        <color theme="1"/>
        <rFont val="Times New Roman"/>
        <family val="1"/>
      </rPr>
      <t>S. cerevisiae</t>
    </r>
    <r>
      <rPr>
        <sz val="11"/>
        <color theme="1"/>
        <rFont val="Times New Roman"/>
        <family val="1"/>
      </rPr>
      <t xml:space="preserve"> (a representative of monocellular eukaryotes)</t>
    </r>
  </si>
  <si>
    <t>FBA only</t>
  </si>
  <si>
    <r>
      <t xml:space="preserve">The predictive accuracy of 'FBA' or 'FBA + minL2' was validated by calculating the uncentered Pearson correlation between predicted fluxes and corresponding </t>
    </r>
    <r>
      <rPr>
        <vertAlign val="superscript"/>
        <sz val="11"/>
        <color rgb="FF222222"/>
        <rFont val="Times New Roman"/>
        <family val="1"/>
      </rPr>
      <t>13</t>
    </r>
    <r>
      <rPr>
        <sz val="11"/>
        <color rgb="FF222222"/>
        <rFont val="Times New Roman"/>
        <family val="1"/>
      </rPr>
      <t xml:space="preserve">C-determined </t>
    </r>
    <r>
      <rPr>
        <i/>
        <sz val="11"/>
        <color rgb="FF222222"/>
        <rFont val="Times New Roman"/>
        <family val="1"/>
      </rPr>
      <t>in vivo</t>
    </r>
    <r>
      <rPr>
        <sz val="11"/>
        <color rgb="FF222222"/>
        <rFont val="Times New Roman"/>
        <family val="1"/>
      </rPr>
      <t xml:space="preserve"> intracellular fluxes</t>
    </r>
  </si>
  <si>
    <r>
      <t xml:space="preserve">FBA </t>
    </r>
    <r>
      <rPr>
        <b/>
        <sz val="11"/>
        <color rgb="FFFF0000"/>
        <rFont val="Calibri"/>
        <family val="2"/>
        <scheme val="minor"/>
      </rPr>
      <t>+ min L2</t>
    </r>
  </si>
  <si>
    <r>
      <t>We used</t>
    </r>
    <r>
      <rPr>
        <vertAlign val="superscript"/>
        <sz val="11"/>
        <color theme="1"/>
        <rFont val="Times New Roman"/>
        <family val="1"/>
      </rPr>
      <t xml:space="preserve"> 13</t>
    </r>
    <r>
      <rPr>
        <sz val="11"/>
        <color theme="1"/>
        <rFont val="Times New Roman"/>
        <family val="1"/>
      </rPr>
      <t>C-determined intracellular flux data published in two independent journal papers [2,3].</t>
    </r>
  </si>
  <si>
    <t>In the first paper by Jouhten et al. [2], fluxomic data were measured in five different oxygen levels (20.9, 2.8, 1.0, 0.5, and 0.0% O2).</t>
  </si>
  <si>
    <t>In the second paper by Celton et al. [3], fluxomic data were measured from a strain treated with four different concentrations of acetoin (0, 100, 200, and 300 mM).</t>
  </si>
  <si>
    <t>*References</t>
  </si>
  <si>
    <t>[1] Mo ML, Palsson BO, Herrgård MJ: Connecting extracellular metabolomic measurements to intracellular flux states in yeast. BMC Syst Biol 2009, 3:37</t>
  </si>
  <si>
    <t>[2] Jouhten P, Rintala E, Huuskonen A, Tamminen A, Toivari M, Wiebe M, Ruohonen L, Penttilä M, Maaheimo H: Oxygen dependence of metabolic fluxes and energy generation of Saccharomyces cerevisiae CEN.PK113-1A. BMC Syst Biol 2008, 2:60</t>
  </si>
  <si>
    <t>[3] Celton M, Sanchez I, Goelzer A, Fromion V, Camarasa C, Dequin S: A comparative transcriptomic, fluxomic and metabolomic analysis of the response of Saccharomyces cerevisiae to increases in NADPH oxidation. BMC Genomics 2012:317</t>
  </si>
  <si>
    <t>Condition-specific biomass equations</t>
  </si>
  <si>
    <t>Overall Biomass Equation (Autotroph):</t>
  </si>
  <si>
    <t>Chlorophyll</t>
  </si>
  <si>
    <t>Gaps</t>
  </si>
  <si>
    <t>Compartment abbreviations</t>
  </si>
  <si>
    <t>Growth Rate</t>
  </si>
  <si>
    <t>Comparisons</t>
  </si>
  <si>
    <t>Euclidean Norm Minimization</t>
  </si>
  <si>
    <t>1. Biomass and growth rate</t>
  </si>
  <si>
    <t>2. Macromolecules</t>
  </si>
  <si>
    <t>3. Gaps, compartments</t>
  </si>
  <si>
    <t>4. Comparisons, L2 norm</t>
  </si>
  <si>
    <t>Reaction Abbreviation</t>
  </si>
  <si>
    <t>Reaction Name</t>
  </si>
  <si>
    <t>Reaction Equation (Metabolite Abbreviation)</t>
  </si>
  <si>
    <t>Lower Bound</t>
  </si>
  <si>
    <t>Upper Bound</t>
  </si>
  <si>
    <t>Biological Objective</t>
  </si>
  <si>
    <t>Synthetic Objective</t>
  </si>
  <si>
    <t>Gene Association</t>
  </si>
  <si>
    <t>Protein Association</t>
  </si>
  <si>
    <t>Protein Class</t>
  </si>
  <si>
    <t>GPR</t>
  </si>
  <si>
    <t>Genes</t>
  </si>
  <si>
    <t>Confidence Score</t>
  </si>
  <si>
    <t>EC. Number</t>
  </si>
  <si>
    <t>EX_PHOTON2</t>
  </si>
  <si>
    <t>Photon</t>
  </si>
  <si>
    <t xml:space="preserve">photon[u] &lt;=&gt; </t>
  </si>
  <si>
    <t xml:space="preserve"> </t>
  </si>
  <si>
    <t>Photosynthesis</t>
  </si>
  <si>
    <t>EX_H2O</t>
  </si>
  <si>
    <t>Water transport</t>
  </si>
  <si>
    <t xml:space="preserve">h2o[c] &lt;=&gt; </t>
  </si>
  <si>
    <t>T_H2O_PC</t>
  </si>
  <si>
    <t>h2o[p] &lt;=&gt; h2o[c]</t>
  </si>
  <si>
    <t>T_H2O_UP</t>
  </si>
  <si>
    <t>h2o[p] &lt;=&gt; h2o[u]</t>
  </si>
  <si>
    <t>PSII</t>
  </si>
  <si>
    <t>2 photon[u] + h2o[u] + pq[u] -&gt; 0.5 o2[u] + pqh2[u]</t>
  </si>
  <si>
    <t>PSI</t>
  </si>
  <si>
    <t>ofdx[p] + 2 rpc[u] + 2 photon[u] + 2 h[u] -&gt; rfdx[p] + 2 opc[u]</t>
  </si>
  <si>
    <t>CBFC</t>
  </si>
  <si>
    <t>cytochrome b6/f complex</t>
  </si>
  <si>
    <t>2 h[p] + 2 opc[u] + pqh2[u] -&gt; 4 h[u] + 2 rpc[u] + pq[u]</t>
  </si>
  <si>
    <t>FNR</t>
  </si>
  <si>
    <t>ferredoxin---NADP+ reductase</t>
  </si>
  <si>
    <t>rfdx[p] + nadp[p] &lt;=&gt; ofdx[p] + nadph[p] + h[p]</t>
  </si>
  <si>
    <t>1.18.1.2</t>
  </si>
  <si>
    <t>ATPS_C</t>
  </si>
  <si>
    <t>Chloroplast ATP synthase</t>
  </si>
  <si>
    <t>adp[p] + 4 h[u] + pi[p] &lt;=&gt; atp[p] + 3 h[p] + h2o[u]</t>
  </si>
  <si>
    <t>ATPF0A, atpB</t>
  </si>
  <si>
    <t>3.6.3.14</t>
  </si>
  <si>
    <t>T_O2_UP</t>
  </si>
  <si>
    <t>o2[u] &lt;=&gt; o2[p]</t>
  </si>
  <si>
    <t>O2</t>
  </si>
  <si>
    <t xml:space="preserve">o2[c] &lt;=&gt; </t>
  </si>
  <si>
    <t>O2_CM</t>
  </si>
  <si>
    <t>o2[c] &lt;=&gt; o2[m]</t>
  </si>
  <si>
    <t>O2_CP</t>
  </si>
  <si>
    <t>o2[c] &lt;=&gt; o2[p]</t>
  </si>
  <si>
    <t>CEF</t>
  </si>
  <si>
    <t>Cyclic electron flow</t>
  </si>
  <si>
    <t>rfdx[p] + 2 h[p] + 2 opc[u] -&gt; ofdx[p] + 4 h[u] + 2 rpc[u]</t>
  </si>
  <si>
    <t>MAINT_ATP</t>
  </si>
  <si>
    <t>Non-growth associated ATP maintenance</t>
  </si>
  <si>
    <t>atp[c] + h2o[c] -&gt; adp[c] + pi[c] + h[c]</t>
  </si>
  <si>
    <t>2208 or 231 or 12620</t>
  </si>
  <si>
    <t>3.6.1.3</t>
  </si>
  <si>
    <t>ATPPPH</t>
  </si>
  <si>
    <t>ATP Pyrophosphatase</t>
  </si>
  <si>
    <t>atp[c] + h2o[c] -&gt; amp[c] + ppi[c] + 2 h[c]</t>
  </si>
  <si>
    <t>3.6.1.8</t>
  </si>
  <si>
    <t>EX_PI</t>
  </si>
  <si>
    <t>phosphate exchange</t>
  </si>
  <si>
    <t xml:space="preserve">pi[c] &lt;=&gt; </t>
  </si>
  <si>
    <t>NADHDH_P</t>
  </si>
  <si>
    <t>NADH Dehydrogenase</t>
  </si>
  <si>
    <t>nadh[p] + q[p] -&gt; nad[p] + qh2[p]</t>
  </si>
  <si>
    <t>35590, 43944, bd1704</t>
  </si>
  <si>
    <t>1.6.5.3</t>
  </si>
  <si>
    <t>TRANSHYDGN_M</t>
  </si>
  <si>
    <t>transhydrogenase</t>
  </si>
  <si>
    <t>nadph[c] + nad[c] &lt;=&gt; nadp[c] + nadh[c]</t>
  </si>
  <si>
    <t>1.6.1.1</t>
  </si>
  <si>
    <t>EX_HCO3</t>
  </si>
  <si>
    <t>HCO3 transport -.74</t>
  </si>
  <si>
    <t xml:space="preserve">hco3[c] &lt;=&gt; </t>
  </si>
  <si>
    <t>T_HCO3_CP</t>
  </si>
  <si>
    <t>bicarbonate transfer</t>
  </si>
  <si>
    <t>hco3[c] -&gt; hco3[p]</t>
  </si>
  <si>
    <t>T_HCO3_CM</t>
  </si>
  <si>
    <t>hco3[c] &lt;=&gt; hco3[m]</t>
  </si>
  <si>
    <t>CA</t>
  </si>
  <si>
    <t>carbonic anhydrase</t>
  </si>
  <si>
    <t>hco3[p] &lt;=&gt; co2[p] + h2o[p]</t>
  </si>
  <si>
    <t>42406 or 51305 or 55029 or 45443 or 44526 or 54251 or 42574</t>
  </si>
  <si>
    <t>EX_H</t>
  </si>
  <si>
    <t>H transport</t>
  </si>
  <si>
    <t xml:space="preserve">h[c] &lt;=&gt; </t>
  </si>
  <si>
    <t>T_H_CP</t>
  </si>
  <si>
    <t>h[c] &lt;=&gt; h[p]</t>
  </si>
  <si>
    <t>T_THR_CM</t>
  </si>
  <si>
    <t>thr[c] &lt;=&gt; thr[m]</t>
  </si>
  <si>
    <t>T_2OXOBUT</t>
  </si>
  <si>
    <t>2oxobut[c] &lt;=&gt; 2oxobut[m]</t>
  </si>
  <si>
    <t>T_ACETSER_CM</t>
  </si>
  <si>
    <t>acetser[c] &lt;=&gt; acetser[m]</t>
  </si>
  <si>
    <t>T_HOMOCYS</t>
  </si>
  <si>
    <t>homocys[c] &lt;=&gt; homocys[m]</t>
  </si>
  <si>
    <t>T_CYS_CP</t>
  </si>
  <si>
    <t>cys[c] &lt;=&gt; cys[p]</t>
  </si>
  <si>
    <t>EX_glc</t>
  </si>
  <si>
    <t xml:space="preserve">Under heterotrophic scenario glucose transport set to -.325 (comes from dividing the carbon input for the autotrophic case and dividing by 6). </t>
  </si>
  <si>
    <t xml:space="preserve">glc[c] &lt;=&gt; </t>
  </si>
  <si>
    <t>GLKIN</t>
  </si>
  <si>
    <t>glucinase</t>
  </si>
  <si>
    <t>atp[c] + glc[c] -&gt; adp[c] + g6p[c]</t>
  </si>
  <si>
    <t>2.7.1.2</t>
  </si>
  <si>
    <t>EX_CO2</t>
  </si>
  <si>
    <t>CO2 transport. 1.48</t>
  </si>
  <si>
    <t xml:space="preserve">co2[c] &lt;=&gt; </t>
  </si>
  <si>
    <t>T_CO2_P</t>
  </si>
  <si>
    <t>CO2 transport</t>
  </si>
  <si>
    <t>co2[c] &lt;=&gt; co2[p]</t>
  </si>
  <si>
    <t>T_PPI_CP</t>
  </si>
  <si>
    <t>ppi[p] + h[p] -&gt; ppi[c] + h[c]</t>
  </si>
  <si>
    <t>T_ATP_CP</t>
  </si>
  <si>
    <t>ADP/ATP transporter, NTT1</t>
  </si>
  <si>
    <t>adp[p] + pi[p] + atp[c] &lt;=&gt; pi[c] + adp[c] + atp[p]</t>
  </si>
  <si>
    <t>NADK</t>
  </si>
  <si>
    <t>NAD+ kinase</t>
  </si>
  <si>
    <t>atp[c] + nad[c] &lt;=&gt; adp[c] + nadp[c]</t>
  </si>
  <si>
    <t>Nicotinate and nicotinamide metabolism</t>
  </si>
  <si>
    <t>2.7.1.23</t>
  </si>
  <si>
    <t>PRK</t>
  </si>
  <si>
    <t>phosphoribulinase</t>
  </si>
  <si>
    <t>atp[p] + ru5p[p] -&gt; adp[p] + h[p] + rubp[p]</t>
  </si>
  <si>
    <t>C-fixation</t>
  </si>
  <si>
    <t>2.7.1.19</t>
  </si>
  <si>
    <t>RUBISCO</t>
  </si>
  <si>
    <t>Rubisco</t>
  </si>
  <si>
    <t>co2[p] + h2o[p] + rubp[p] -&gt; 2 gly3p[p] + 2 h[p]</t>
  </si>
  <si>
    <t>rbcS and rbcL</t>
  </si>
  <si>
    <t>4.1.1.39</t>
  </si>
  <si>
    <t>PGK_P</t>
  </si>
  <si>
    <t>phosphoglycerate kinase</t>
  </si>
  <si>
    <t>atp[p] + gly3p[p] &lt;=&gt; adp[p] + 3pgPi[p]</t>
  </si>
  <si>
    <t>Glycolysis, C-fixation</t>
  </si>
  <si>
    <t>2.7.2.3</t>
  </si>
  <si>
    <t>GAPC</t>
  </si>
  <si>
    <t>glyceraldehyde-3-phosphate dehydrogenase</t>
  </si>
  <si>
    <t>3pgPi[p] + nadph[p] &lt;=&gt; g3p[p] + pi[p] + nadp[p]</t>
  </si>
  <si>
    <t>C-fixation Calvin cycle</t>
  </si>
  <si>
    <t>1.2.1.13</t>
  </si>
  <si>
    <t>TPI_P</t>
  </si>
  <si>
    <t>triose-phosphate isomerase</t>
  </si>
  <si>
    <t>g3p[p] &lt;=&gt; gp[p]</t>
  </si>
  <si>
    <t>50738, 18228</t>
  </si>
  <si>
    <t>5.3.1.1</t>
  </si>
  <si>
    <t>FBA_P</t>
  </si>
  <si>
    <t>fructose-bisphosphate aldolase, class I</t>
  </si>
  <si>
    <t>gp[p] + g3p[p] &lt;=&gt; f16p[p]</t>
  </si>
  <si>
    <t>22993, 41423</t>
  </si>
  <si>
    <t>4.1.2.13</t>
  </si>
  <si>
    <t>FBP_P</t>
  </si>
  <si>
    <t>FBPase, plastidic</t>
  </si>
  <si>
    <t>f16p[p] + h2o[p] -&gt; f6p[p] + pi[p]</t>
  </si>
  <si>
    <t>54279, 42456, 31451, 42886</t>
  </si>
  <si>
    <t>3.1.3.11</t>
  </si>
  <si>
    <t>TKL2_P</t>
  </si>
  <si>
    <t>transketolase</t>
  </si>
  <si>
    <t>f6p[p] + g3p[p] &lt;=&gt; e4p[p] + xu5p[p]</t>
  </si>
  <si>
    <t>C-fixation, Pentose phosphate pathway, non-oxidative phase</t>
  </si>
  <si>
    <t>2.2.1.1</t>
  </si>
  <si>
    <t>SDBP_P</t>
  </si>
  <si>
    <t>Sedoheptulose 1,7-bisphosphate D-glyceraldehyde-3-phosphate-lyase</t>
  </si>
  <si>
    <t>e4p[p] + gp[p] &lt;=&gt; sh17bp[p]</t>
  </si>
  <si>
    <t>TKL_P</t>
  </si>
  <si>
    <t>s7p[p] + g3p[p] &lt;=&gt; r5p[p] + xu5p[p]</t>
  </si>
  <si>
    <t>TAL_P</t>
  </si>
  <si>
    <t>transaldolase</t>
  </si>
  <si>
    <t>s7p[p] + g3p[p] &lt;=&gt; e4p[p] + f6p[p]</t>
  </si>
  <si>
    <t>Pentose phosphate pathway</t>
  </si>
  <si>
    <t>20779 or 50313</t>
  </si>
  <si>
    <t>2.2.1.2</t>
  </si>
  <si>
    <t>RPI_P</t>
  </si>
  <si>
    <t>ribose-5-phosphate isomerase</t>
  </si>
  <si>
    <t>r5p[p] &lt;=&gt; ru5p[p]</t>
  </si>
  <si>
    <t>C-fixation, Pentose phosphate pathway, oxidative phase</t>
  </si>
  <si>
    <t>50995, 13382</t>
  </si>
  <si>
    <t>5.3.1.6</t>
  </si>
  <si>
    <t>RPE_P</t>
  </si>
  <si>
    <t>ribulose-phosphate 3-epimerase</t>
  </si>
  <si>
    <t>xu5p[p] &lt;=&gt; ru5p[p]</t>
  </si>
  <si>
    <t>C-fixation, Pentose phosphate pathway</t>
  </si>
  <si>
    <t>5.1.3.1</t>
  </si>
  <si>
    <t>PGM_P</t>
  </si>
  <si>
    <t>g1p[p] &lt;=&gt; g6p[p]</t>
  </si>
  <si>
    <t>Glycolysis/Gluconeogenesis</t>
  </si>
  <si>
    <t>50118 or 50718</t>
  </si>
  <si>
    <t>5.4.2.2</t>
  </si>
  <si>
    <t>T_G1P_PC</t>
  </si>
  <si>
    <t>g1p[p] + pi[c] &lt;=&gt; g1p[c] + pi[p]</t>
  </si>
  <si>
    <t>T_G6P_PC</t>
  </si>
  <si>
    <t>g6p[p] + pi[c] &lt;=&gt; g6p[c] + pi[p]</t>
  </si>
  <si>
    <t>T_F6P_PC</t>
  </si>
  <si>
    <t>f6p[p] + pi[c] &lt;=&gt; f6p[c] + pi[p]</t>
  </si>
  <si>
    <t>RINT</t>
  </si>
  <si>
    <t>phosphoglucomutase</t>
  </si>
  <si>
    <t>r1p[p] &lt;=&gt; r5p[p]</t>
  </si>
  <si>
    <t>GPI_P</t>
  </si>
  <si>
    <t>glucose-6-phosphate isomerase</t>
  </si>
  <si>
    <t>g6p[p] &lt;=&gt; f6p[p]</t>
  </si>
  <si>
    <t>Glycolysis/Gluconeogenesis, Pentose Phosphate, Starch metab.</t>
  </si>
  <si>
    <t>5.3.1.9</t>
  </si>
  <si>
    <t>Phosphofructinase 1</t>
  </si>
  <si>
    <t>atp[p] + f6p[p] -&gt; adp[p] + f16p[p] + h[p]</t>
  </si>
  <si>
    <t>PGAM_P</t>
  </si>
  <si>
    <t>phosphoglycerate mutase</t>
  </si>
  <si>
    <t>gly3p[p] &lt;=&gt; gly2p[p]</t>
  </si>
  <si>
    <t>5.4.2.1</t>
  </si>
  <si>
    <t>ENO_P</t>
  </si>
  <si>
    <t>phosphopyruvate hydratase (enolase)</t>
  </si>
  <si>
    <t>gly2p[p] &lt;=&gt; pep[p] + h2o[p]</t>
  </si>
  <si>
    <t>56468, 1572</t>
  </si>
  <si>
    <t>4.2.1.11</t>
  </si>
  <si>
    <t>PK6_P</t>
  </si>
  <si>
    <t>pyruvate kinase, plastid</t>
  </si>
  <si>
    <t>adp[p] + pep[p] + 2 h[p] -&gt; atp[p] + pyr[p]</t>
  </si>
  <si>
    <t>Glycolysis, C-fixation, pyruvate, purine metab.</t>
  </si>
  <si>
    <t>22404, 54998</t>
  </si>
  <si>
    <t>2.7.1.40</t>
  </si>
  <si>
    <t>PPDK_P</t>
  </si>
  <si>
    <t>pyruvate-phosphate dikinase</t>
  </si>
  <si>
    <t>atp[p] + pyr[p] + pi[p] &lt;=&gt; amp[p] + pep[p] + ppi[p] + 2 h[p]</t>
  </si>
  <si>
    <t>CAM, gluconeogenesis</t>
  </si>
  <si>
    <t>2.7.9.1</t>
  </si>
  <si>
    <t>PFP_P</t>
  </si>
  <si>
    <t>f6p[p] + ppi[p] &lt;=&gt; pi[p] + f16p[p]</t>
  </si>
  <si>
    <t>Glycolysis IV</t>
  </si>
  <si>
    <t>5128, 55126</t>
  </si>
  <si>
    <t>2.7.1.90</t>
  </si>
  <si>
    <t>T_G3P</t>
  </si>
  <si>
    <t>glyceraldehyde-3-phosphate transport</t>
  </si>
  <si>
    <t>g3p[p] + pi[c] &lt;=&gt; g3p[c] + pi[p]</t>
  </si>
  <si>
    <t>T_PYR_PC</t>
  </si>
  <si>
    <t>pyr[p] + h[p] &lt;=&gt; pyr[c] + h[c]</t>
  </si>
  <si>
    <t>T_PEP_PC</t>
  </si>
  <si>
    <t>phosphoenolpyruvate/phosphate antiporter</t>
  </si>
  <si>
    <t>pep[p] + pi[c] &lt;=&gt; pep[c] + pi[p]</t>
  </si>
  <si>
    <t>RUBISCO_O2</t>
  </si>
  <si>
    <t>rubp[p] + o2[p] -&gt; 2 h[p] + gly3p[p] + pglyct[p]</t>
  </si>
  <si>
    <t>4.1.1.-</t>
  </si>
  <si>
    <t>PGP</t>
  </si>
  <si>
    <t>pglyct[p] + h2o[p] -&gt; glyct[p] + pi[p]</t>
  </si>
  <si>
    <t>43120, 48026</t>
  </si>
  <si>
    <t>3.1.3.18</t>
  </si>
  <si>
    <t>T_HNO2</t>
  </si>
  <si>
    <t>nitrite transport</t>
  </si>
  <si>
    <t>hno2[c] -&gt; hno2[p]</t>
  </si>
  <si>
    <t>N-assim</t>
  </si>
  <si>
    <t>NIR_P</t>
  </si>
  <si>
    <t>nitrite reductase</t>
  </si>
  <si>
    <t>hno2[p] + 6 rfdx[p] + 7 h[p] -&gt; nh3[p] + 2 h2o[p] + 6 ofdx[p]</t>
  </si>
  <si>
    <t>27757, 12902</t>
  </si>
  <si>
    <t>1.7.7.1</t>
  </si>
  <si>
    <t>T_NH3_CP</t>
  </si>
  <si>
    <t>nh3[c] &lt;=&gt; nh3[p]</t>
  </si>
  <si>
    <t>GS_P</t>
  </si>
  <si>
    <t>glutamine synthetase, plastid</t>
  </si>
  <si>
    <t>atp[p] + glu[p] + nh3[p] -&gt; adp[p] + pi[p] + gln[p]</t>
  </si>
  <si>
    <t>glutamine synthesis</t>
  </si>
  <si>
    <t>6.3.1.2</t>
  </si>
  <si>
    <t>GOGAT_FD_P</t>
  </si>
  <si>
    <t>glutamate synthase (ferredoxin)</t>
  </si>
  <si>
    <t>gln[p] + oxoglut[p] + 2 rfdx[p] -&gt; 2 glu[p] + 2 ofdx[p]</t>
  </si>
  <si>
    <t>glutamate synthesis</t>
  </si>
  <si>
    <t>56605, 24739</t>
  </si>
  <si>
    <t>1.4.7.1</t>
  </si>
  <si>
    <t>GT1</t>
  </si>
  <si>
    <t>Glutamate/AKG transporter</t>
  </si>
  <si>
    <t>oxoglut[c] + glu[p] &lt;=&gt; glu[c] + oxoglut[p]</t>
  </si>
  <si>
    <t>T_GLN_CP</t>
  </si>
  <si>
    <t>gln[c] + atp[c] -&gt; gln[p] + adp[c] + pi[c]</t>
  </si>
  <si>
    <t>T_GLN_PC</t>
  </si>
  <si>
    <t>gln[p] + atp[c] -&gt; gln[c] + adp[c] + pi[c]</t>
  </si>
  <si>
    <t>DHLADH</t>
  </si>
  <si>
    <t>dilipo[p] + nad[p] &lt;=&gt; lipo[p] + nadh[p] + h[p]</t>
  </si>
  <si>
    <t>30113, 16069</t>
  </si>
  <si>
    <t>1.8.1.4, r01698</t>
  </si>
  <si>
    <t>DLDH_P</t>
  </si>
  <si>
    <t>dilipoE[p] + nad[p] &lt;=&gt; nadh[p] + h[p] + lipoE[p]</t>
  </si>
  <si>
    <t>1.8.1.4, r07618</t>
  </si>
  <si>
    <t>DYHLPPDEH_P</t>
  </si>
  <si>
    <t>protein N6-(dihydrolipoyl)lysine:NAD+ oxidoreductase</t>
  </si>
  <si>
    <t>dhlp[p] + nad[p] &lt;=&gt; lpp[p] + nadh[p] + h[p]</t>
  </si>
  <si>
    <t>glycine metabolism</t>
  </si>
  <si>
    <t>1.8.1.4, r03815</t>
  </si>
  <si>
    <t>OXOADIP_P</t>
  </si>
  <si>
    <t>2-oxoadipate dehydrogenase complex</t>
  </si>
  <si>
    <t>oxad[p] + coa[p] + nad[p] &lt;=&gt; glucoa[p] + co2[p] + nadh[p] + h[p]</t>
  </si>
  <si>
    <t>1.8.1.4, r01933</t>
  </si>
  <si>
    <t>OXODEHC_P</t>
  </si>
  <si>
    <t>2-Oxoglutarate dehydrogenase complex</t>
  </si>
  <si>
    <t>oxoglut[p] + coa[p] + nad[p] &lt;=&gt; succoa[p] + co2[p] + nadh[p] + h[p]</t>
  </si>
  <si>
    <t>1.8.1.4, r08549</t>
  </si>
  <si>
    <t>PYC2</t>
  </si>
  <si>
    <t>pyruvate carboxylase</t>
  </si>
  <si>
    <t>atp[p] + pyr[p] + hco3[p] -&gt; adp[p] + pi[p] + oxaloacet[p] + 2 h[p]</t>
  </si>
  <si>
    <t>Anaplerotic</t>
  </si>
  <si>
    <t>6.4.1.1</t>
  </si>
  <si>
    <t>T_ASP_CP</t>
  </si>
  <si>
    <t>asp[c] + atp[c] -&gt; asp[p] + adp[c] + pi[c]</t>
  </si>
  <si>
    <t>T_ASP_PC</t>
  </si>
  <si>
    <t>asp[p] + atp[c] -&gt; asp[c] + adp[c] + pi[c]</t>
  </si>
  <si>
    <t>GOT_P</t>
  </si>
  <si>
    <t>oxaloacet[p] + glu[p] &lt;=&gt; asp[p] + oxoglut[p]</t>
  </si>
  <si>
    <t>22909, 870</t>
  </si>
  <si>
    <t>2.6.1.1</t>
  </si>
  <si>
    <t>T_OXALOACET_CP</t>
  </si>
  <si>
    <t>oxaloacet[p] + pi[c] &lt;=&gt; oxaloacet[c] + pi[p]</t>
  </si>
  <si>
    <t>ASN_P</t>
  </si>
  <si>
    <t>atp[p] + asp[p] + gln[p] + h2o[p] -&gt; amp[p] + ppi[p] + asn[p] + glu[p]</t>
  </si>
  <si>
    <t>6.3.5.4, overall reaction</t>
  </si>
  <si>
    <t>T_ASN_CP</t>
  </si>
  <si>
    <t>asn[p] &lt;=&gt; asn[c]</t>
  </si>
  <si>
    <t>T_THF_PC</t>
  </si>
  <si>
    <t>thf[c] &lt;=&gt; thf[p]</t>
  </si>
  <si>
    <t>THFS1</t>
  </si>
  <si>
    <t>fol[p] + 2 nadh[p] + 2 h[p] -&gt; thf[p] + 2 nad[p]</t>
  </si>
  <si>
    <t>1.5.1.3</t>
  </si>
  <si>
    <t>THFS2</t>
  </si>
  <si>
    <t>fol[p] + 2 nadph[p] + 2 h[p] -&gt; thf[p] + 2 nadp[p]</t>
  </si>
  <si>
    <t>DHDF1</t>
  </si>
  <si>
    <t>Dihydrofolate</t>
  </si>
  <si>
    <t>fol[p] + 2 nadh[p] + 2 h[p] &lt;=&gt; dhdf[p] + 2 nad[p]</t>
  </si>
  <si>
    <t>1.5.1.3, r02235</t>
  </si>
  <si>
    <t>DHDF2</t>
  </si>
  <si>
    <t>fol[p] + 2 nadph[p] + 2 h[p] &lt;=&gt; dhdf[p] + 2 nadp[p]</t>
  </si>
  <si>
    <t>1.5.1.3, r02236</t>
  </si>
  <si>
    <t>DHDF</t>
  </si>
  <si>
    <t>dhdf[p] + nadph[p] + h[p] -&gt; thf[p] + nadp[p]</t>
  </si>
  <si>
    <t>Folate, tetrahydrofolate</t>
  </si>
  <si>
    <t>1.5.1.3, r00939</t>
  </si>
  <si>
    <t>PDH_P</t>
  </si>
  <si>
    <t>pyr[p] + lipoE[p] &lt;=&gt; aclipoE[p] + co2[p]</t>
  </si>
  <si>
    <t>1.2.4.1</t>
  </si>
  <si>
    <t>T_COA_CP</t>
  </si>
  <si>
    <t>coa[c] &lt;=&gt; coa[p]</t>
  </si>
  <si>
    <t>DILIPOAT_P</t>
  </si>
  <si>
    <t>coa[p] + aclipoE[p] -&gt; acca[p] + dilipoE[p]</t>
  </si>
  <si>
    <t>23850 or 54219</t>
  </si>
  <si>
    <t>2.3.1.12</t>
  </si>
  <si>
    <t>ACC1</t>
  </si>
  <si>
    <t>acetyl-coa carboxylase</t>
  </si>
  <si>
    <t>atp[p] + acca[p] + hco3[p] &lt;=&gt; adp[p] + pi[p] + mcoa[p]</t>
  </si>
  <si>
    <t>FA synthesis</t>
  </si>
  <si>
    <t>6.4.1.2, 6.3.4.14</t>
  </si>
  <si>
    <t>ACS2</t>
  </si>
  <si>
    <t>acetyl-CoA synthetase</t>
  </si>
  <si>
    <t>acet[p] + coa[p] + atp[p] &lt;=&gt; acca[p] + amp[p] + ppi[p]</t>
  </si>
  <si>
    <t>6.2.1.1</t>
  </si>
  <si>
    <t>FABD</t>
  </si>
  <si>
    <t>FabD</t>
  </si>
  <si>
    <t>mcoa[p] + acp[p] -&gt; coa[p] + malonylacp[p]</t>
  </si>
  <si>
    <t>2.3.1.39</t>
  </si>
  <si>
    <t>FABB</t>
  </si>
  <si>
    <t>fabB</t>
  </si>
  <si>
    <t>acetylacp[p] + malonylacp[p] -&gt; aaacp[p] + co2[p] + acp[p]</t>
  </si>
  <si>
    <t>52648, 18940</t>
  </si>
  <si>
    <t>2.3.1.41, r04355</t>
  </si>
  <si>
    <t>HBACP</t>
  </si>
  <si>
    <t>beta-ketoacyl-ACP reductase</t>
  </si>
  <si>
    <t>aaacp[p] + nadph[p] + h[p] -&gt; nadp[p] + hbacp[p]</t>
  </si>
  <si>
    <t>13073, 10306</t>
  </si>
  <si>
    <t>1.1.1.100</t>
  </si>
  <si>
    <t>BEACP</t>
  </si>
  <si>
    <t>beta-hydroxyacyl-ACP dehydratase</t>
  </si>
  <si>
    <t>hbacp[p] -&gt; h2o[p] + beacp[p]</t>
  </si>
  <si>
    <t>4.2.1.58</t>
  </si>
  <si>
    <t>BUTACP</t>
  </si>
  <si>
    <t>enoyl-[acyl-carrier protein] reductase</t>
  </si>
  <si>
    <t>beacp[p] + nadh[p] + h[p] -&gt; butacp[p] + nad[p]</t>
  </si>
  <si>
    <t>10068, 47536</t>
  </si>
  <si>
    <t>1.3.1.9</t>
  </si>
  <si>
    <t>OHACP</t>
  </si>
  <si>
    <t>butacp[p] + malonylacp[p] -&gt; co2[p] + acp[p] + ohacp[p]</t>
  </si>
  <si>
    <t>2.3.1.41</t>
  </si>
  <si>
    <t>HHACP</t>
  </si>
  <si>
    <t>ohacp[p] + nadph[p] + h[p] -&gt; nadp[p] + hhacp[p]</t>
  </si>
  <si>
    <t>THACP</t>
  </si>
  <si>
    <t>hhacp[p] -&gt; h2o[p] + thacp[p]</t>
  </si>
  <si>
    <t>1143, 55157</t>
  </si>
  <si>
    <t>HEXACP</t>
  </si>
  <si>
    <t>thacp[p] + nadh[p] + h[p] -&gt; hexacp[p] + nad[p]</t>
  </si>
  <si>
    <t>OOACP</t>
  </si>
  <si>
    <t>hexacp[p] + malonylacp[p] -&gt; ooacp[p] + co2[p] + acp[p]</t>
  </si>
  <si>
    <t>HYOACP</t>
  </si>
  <si>
    <t>ooacp[p] + nadph[p] + h[p] -&gt; nadp[p] + hyoacp[p]</t>
  </si>
  <si>
    <t>13073, 47583</t>
  </si>
  <si>
    <t>TU2EACP</t>
  </si>
  <si>
    <t>hyoacp[p] -&gt; h2o[p] + to2eacp[p]</t>
  </si>
  <si>
    <t>OCACP</t>
  </si>
  <si>
    <t>to2eacp[p] + nadh[p] + h[p] -&gt; ocacp[p] + nad[p]</t>
  </si>
  <si>
    <t>ODACP</t>
  </si>
  <si>
    <t>ocacp[p] + malonylacp[p] -&gt; co2[p] + acp[p] + odacp[p]</t>
  </si>
  <si>
    <t>HDACP</t>
  </si>
  <si>
    <t>odacp[p] + nadph[p] -&gt; nadp[p] + hdacp[p]</t>
  </si>
  <si>
    <t>TD2EACP</t>
  </si>
  <si>
    <t>hdacp[p] -&gt; td2eacp[p] + h2o[p]</t>
  </si>
  <si>
    <t>DECACP</t>
  </si>
  <si>
    <t>td2eacp[p] + nadh[p] + h[p] -&gt; nad[p] + decacp[p]</t>
  </si>
  <si>
    <t>OXDOACP</t>
  </si>
  <si>
    <t>decacp[p] + malonylacp[p] -&gt; co2[p] + acp[p] + oxdoacp[p]</t>
  </si>
  <si>
    <t>HYDDACP</t>
  </si>
  <si>
    <t>oxdoacp[p] + nadph[p] + h[p] -&gt; nadp[p] + hyddacp[p]</t>
  </si>
  <si>
    <t>DD2EACP</t>
  </si>
  <si>
    <t>hyddacp[p] -&gt; h2o[p] + dd2eacp[p]</t>
  </si>
  <si>
    <t>DDACP</t>
  </si>
  <si>
    <t>dd2eacp[p] + nadh[p] + h[p] -&gt; nad[p] + ddacp[p]</t>
  </si>
  <si>
    <t>OTDACP</t>
  </si>
  <si>
    <t>ddacp[p] + malonylacp[p] -&gt; co2[p] + acp[p] + otdacp[p]</t>
  </si>
  <si>
    <t>HTDACP</t>
  </si>
  <si>
    <t>otdacp[p] + nadph[p] + h[p] -&gt; nadp[p] + htdacp[p]</t>
  </si>
  <si>
    <t>TT2EACP</t>
  </si>
  <si>
    <t>htdacp[p] -&gt; tt2eacp[p] + h2o[p]</t>
  </si>
  <si>
    <t>TDACP</t>
  </si>
  <si>
    <t>tt2eacp[p] + nadh[p] + h[p] -&gt; nad[p] + tdacp[p]</t>
  </si>
  <si>
    <t>OHDACP</t>
  </si>
  <si>
    <t>tdacp[p] + malonylacp[p] -&gt; ohdacp[p] + co2[p] + acp[p]</t>
  </si>
  <si>
    <t>HPACP</t>
  </si>
  <si>
    <t>ohdacp[p] + nadph[p] + h[p] -&gt; nadp[p] + hpacp[p]</t>
  </si>
  <si>
    <t>TH2EACP</t>
  </si>
  <si>
    <t>hpacp[p] -&gt; h2o[p] + th2eacp[p]</t>
  </si>
  <si>
    <t>HDEACACP</t>
  </si>
  <si>
    <t>th2eacp[p] + nadh[p] + h[p] -&gt; nad[p] + hdeacacp[p]</t>
  </si>
  <si>
    <t>OSTACP</t>
  </si>
  <si>
    <t>hdeacacp[p] + malonylacp[p] -&gt; co2[p] + acp[p] + ostacp[p]</t>
  </si>
  <si>
    <t>HOTDACP</t>
  </si>
  <si>
    <t>ostacp[p] + nadph[p] + h[p] -&gt; nadp[p] + hotdacp[p]</t>
  </si>
  <si>
    <t>TOD2EACP</t>
  </si>
  <si>
    <t>hotdacp[p] -&gt; h2o[p] + tod2eacp[p]</t>
  </si>
  <si>
    <t>ODECACP</t>
  </si>
  <si>
    <t>tod2eacp[p] + nadh[p] + h[p] -&gt; nad[p] + odecacp[p]</t>
  </si>
  <si>
    <t>PALM</t>
  </si>
  <si>
    <t>hdeacacp[p] + h2o[p] -&gt; acp[p] + palm[p]</t>
  </si>
  <si>
    <t>PALMCOA</t>
  </si>
  <si>
    <t>palm[p] + coa[p] + atp[p] &lt;=&gt; palmcoa[p] + amp[p] + ppi[p]</t>
  </si>
  <si>
    <t>Possibly beta-oxidation of polyunsaturated fatty acids</t>
  </si>
  <si>
    <t>45510(other), 20143(S), 54151(M), 17720(peroxisome?)</t>
  </si>
  <si>
    <t>6.2.1.3, r01280</t>
  </si>
  <si>
    <t>MYR</t>
  </si>
  <si>
    <t>tdacp[p] + h2o[p] -&gt; acp[p] + myr[p]</t>
  </si>
  <si>
    <t>MYRCOA</t>
  </si>
  <si>
    <t>myr[p] + coa[p] + atp[p] &lt;=&gt; myrcoa[p] + amp[p] + ppi[p]</t>
  </si>
  <si>
    <t>6.2.1.3</t>
  </si>
  <si>
    <t>GLYCOXRED</t>
  </si>
  <si>
    <t>D-Glyceraldehyde:NAD+ oxidoreductase</t>
  </si>
  <si>
    <t>glyt[p] + nadh[p] + h[p] &lt;=&gt; gald[p] + nad[p] + h2o[p]</t>
  </si>
  <si>
    <t>glycerolipid</t>
  </si>
  <si>
    <t>1.2.1.3</t>
  </si>
  <si>
    <t>ALR1</t>
  </si>
  <si>
    <t>Glycerol:NADP+ oxidoreductase/alcohol dehydrogenase</t>
  </si>
  <si>
    <t>gald[p] + nadph[p] + h[p] &lt;=&gt; glyc[p] + nadp[p]</t>
  </si>
  <si>
    <t>1.1.1.2</t>
  </si>
  <si>
    <t>ALR2</t>
  </si>
  <si>
    <t>aldehyde reductase</t>
  </si>
  <si>
    <t>gald[p] + nadh[p] + h[p] &lt;=&gt; glyc[p] + nad[p]</t>
  </si>
  <si>
    <t>1.1.1.21</t>
  </si>
  <si>
    <t>GLYCKIN</t>
  </si>
  <si>
    <t>glycerol kinase</t>
  </si>
  <si>
    <t>atp[p] + glyc[p] -&gt; adp[p] + glyl3p[p]</t>
  </si>
  <si>
    <t>2.7.1.30</t>
  </si>
  <si>
    <t>EX_ACYLP</t>
  </si>
  <si>
    <t>acp[p] &lt;=&gt; acp[c]</t>
  </si>
  <si>
    <t>G3PAT</t>
  </si>
  <si>
    <t>glycerol-3-phosphate O-acyltransferase</t>
  </si>
  <si>
    <t>glyl3p[p] + palmcoa[p] -&gt; ag3pi[p] + coa[p]</t>
  </si>
  <si>
    <t>2.3.1.15</t>
  </si>
  <si>
    <t>1AG3PAT</t>
  </si>
  <si>
    <t>1-acyl-sn-glycerol-3-phosphate acyltransferase</t>
  </si>
  <si>
    <t>ag3pi[p] + palmcoa[p] -&gt; dag3pi[p] + coa[p]</t>
  </si>
  <si>
    <t>2.3.1.51</t>
  </si>
  <si>
    <t>DGK</t>
  </si>
  <si>
    <t>diacylglycerol kinase</t>
  </si>
  <si>
    <t>atp[p] + dag12[p] -&gt; adp[p] + dag3pi[p]</t>
  </si>
  <si>
    <t>2.7.1.107</t>
  </si>
  <si>
    <t>TAGLIP</t>
  </si>
  <si>
    <t>triacylglycerol lipase</t>
  </si>
  <si>
    <t>tag[m] + h2o[m] -&gt; cooh[m] + dag[m]</t>
  </si>
  <si>
    <t>3.1.1.3</t>
  </si>
  <si>
    <t>DAG3P</t>
  </si>
  <si>
    <t>phosphatic acid phosphatase</t>
  </si>
  <si>
    <t>dag3pi[p] + h2o[p] -&gt; dag12[p] + pi[p]</t>
  </si>
  <si>
    <t>3.1.3.4</t>
  </si>
  <si>
    <t>DGAT</t>
  </si>
  <si>
    <t>diacylglycerol acyltransferase</t>
  </si>
  <si>
    <t>dag12[p] + myrcoa[p] -&gt; tag[p] + coa[p]</t>
  </si>
  <si>
    <t>9794 or 43469 or 49544</t>
  </si>
  <si>
    <t>2.3.1.20</t>
  </si>
  <si>
    <t>T_DAG12</t>
  </si>
  <si>
    <t>dag12[p] &lt;=&gt; dag12[c]</t>
  </si>
  <si>
    <t>ATPADP_P</t>
  </si>
  <si>
    <t>atp[p] + h2o[p] -&gt; pi[p] + adp[p]</t>
  </si>
  <si>
    <t>atpD</t>
  </si>
  <si>
    <t>3.6.1.15</t>
  </si>
  <si>
    <t>DADP_P</t>
  </si>
  <si>
    <t>datp[p] + h2o[p] -&gt; pi[p] + dadp[p]</t>
  </si>
  <si>
    <t>CTPCDP_P</t>
  </si>
  <si>
    <t>ctp[p] + h2o[p] -&gt; pi[p] + cdp[p]</t>
  </si>
  <si>
    <t>DCDP_P</t>
  </si>
  <si>
    <t>dctp[p] + h2o[p] -&gt; pi[p] + dcdp[p]</t>
  </si>
  <si>
    <t>UDP_P</t>
  </si>
  <si>
    <t>utp[p] + h2o[p] -&gt; pi[p] + udp[p]</t>
  </si>
  <si>
    <t>DUDP_P</t>
  </si>
  <si>
    <t>dutp[p] + h2o[p] -&gt; pi[p] + dudp[p]</t>
  </si>
  <si>
    <t>GDP_P</t>
  </si>
  <si>
    <t>gtp[p] + h2o[p] -&gt; pi[p] + gdp[p]</t>
  </si>
  <si>
    <t>DGDP_P</t>
  </si>
  <si>
    <t>dgtp[p] + h2o[p] -&gt; pi[p] + dgdp[p]</t>
  </si>
  <si>
    <t>GLURS</t>
  </si>
  <si>
    <t>glutamyl-tRNA synthetase</t>
  </si>
  <si>
    <t>trnaglu[c] + glu[c] + atp[c] -&gt; ppi[c] + amp[c] + glutrna[c]</t>
  </si>
  <si>
    <t>52655 or 51430</t>
  </si>
  <si>
    <t>T_GLUTRNA</t>
  </si>
  <si>
    <t>glutrna[c] &lt;=&gt; glutrna[p]</t>
  </si>
  <si>
    <t>T_TRNAGLU</t>
  </si>
  <si>
    <t>trnaglu[c] &lt;=&gt; trnaglu[p]</t>
  </si>
  <si>
    <t>GLUTRR</t>
  </si>
  <si>
    <t>glutrna[p] + nadph[p] + h[p] -&gt; glu1sa[p] + trnaglu[p] + nadp[p]</t>
  </si>
  <si>
    <t>Porphyrin and chlorophyll metabolism</t>
  </si>
  <si>
    <t>1.2.1.70</t>
  </si>
  <si>
    <t>HEML</t>
  </si>
  <si>
    <t>glu1sa[p] -&gt; 5aop[p] + h[p]</t>
  </si>
  <si>
    <t>5.4.3.8</t>
  </si>
  <si>
    <t>HEMB</t>
  </si>
  <si>
    <t>2 5aop[p] + h[p] -&gt; ppbng[p] + 2 h2o[p]</t>
  </si>
  <si>
    <t>4.2.1.24</t>
  </si>
  <si>
    <t>HEMC</t>
  </si>
  <si>
    <t>4 ppbng[p] + h2o[p] -&gt; hmbil[p] + 4 nh3[p]</t>
  </si>
  <si>
    <t>2.5.1.61</t>
  </si>
  <si>
    <t>HEMD</t>
  </si>
  <si>
    <t>hmbil[p] -&gt; uppg3[p] + h2o[p]</t>
  </si>
  <si>
    <t>4.2.1.75</t>
  </si>
  <si>
    <t>HEME</t>
  </si>
  <si>
    <t>uppg3[p] + 4 h[p] -&gt; cpppg3[p] + 4 co2[p]</t>
  </si>
  <si>
    <t>16140, 20757, 19188</t>
  </si>
  <si>
    <t>4.1.1.37</t>
  </si>
  <si>
    <t>HEMF</t>
  </si>
  <si>
    <t>cpppg3[p] + 2 o2[p] + 2 h[p] -&gt; pppg9[p] + 2 co2[p] + 2 h2o2[p]</t>
  </si>
  <si>
    <t>12186, 15068, 10640</t>
  </si>
  <si>
    <t>1.3.3.3</t>
  </si>
  <si>
    <t>HEMN</t>
  </si>
  <si>
    <t>cpppg3[p] + 2 o2[p] + 2 h[p] -&gt; pppg9[p] + 2 co2[p] + 2 met[p] + 2 5deoade[p]</t>
  </si>
  <si>
    <t>1.3.99.22</t>
  </si>
  <si>
    <t>HEMY</t>
  </si>
  <si>
    <t>pppg9[p] + 3 o2[p] -&gt; ppp9[p] + 3 h2o2[p]</t>
  </si>
  <si>
    <t>1.3.3.4</t>
  </si>
  <si>
    <t>EX_H2O2_P</t>
  </si>
  <si>
    <t xml:space="preserve">h2o2[p] &lt;=&gt; </t>
  </si>
  <si>
    <t>EX_MG2</t>
  </si>
  <si>
    <t xml:space="preserve">mg2[c] &lt;=&gt; </t>
  </si>
  <si>
    <t>T_MG2</t>
  </si>
  <si>
    <t>mg2[c] &lt;=&gt; mg2[p]</t>
  </si>
  <si>
    <t>CHLH</t>
  </si>
  <si>
    <t>atp[p] + ppp9[p] + mg2[p] + h2o[p] -&gt; adp[p] + pi[p] + mppp9[p] + 2 h[p]</t>
  </si>
  <si>
    <t>13265, 56602, 50740, CHLI</t>
  </si>
  <si>
    <t>6.6.1.1</t>
  </si>
  <si>
    <t>T_ADLMET_CP</t>
  </si>
  <si>
    <t>S-Adenosyl-L-methionine transfer</t>
  </si>
  <si>
    <t>adlmet[c] &lt;=&gt; adlmet[p]</t>
  </si>
  <si>
    <t>T_AHCYS</t>
  </si>
  <si>
    <t>S-Adenosyl-L-homocysteine transfer</t>
  </si>
  <si>
    <t>ahcys[p] &lt;=&gt; ahcys[c]</t>
  </si>
  <si>
    <t>AHCY</t>
  </si>
  <si>
    <t>ahcys[c] + h2o[c] -&gt; aden[c] + homocys[c]</t>
  </si>
  <si>
    <t>3.3.1.1</t>
  </si>
  <si>
    <t>HMCYS</t>
  </si>
  <si>
    <t>cysth[c] + h2o[c] &lt;=&gt; nh3[c] + pyr[c] + homocys[c]</t>
  </si>
  <si>
    <t>4.4.1.8</t>
  </si>
  <si>
    <t>DCM</t>
  </si>
  <si>
    <t>adlmet[c] + dna[c] -&gt; ahcys[c] + dna5mc[c]</t>
  </si>
  <si>
    <t>methionine degradation, DNA methylation</t>
  </si>
  <si>
    <t>16674, 47357</t>
  </si>
  <si>
    <t>2.1.1.37</t>
  </si>
  <si>
    <t>MPMT</t>
  </si>
  <si>
    <t>adlmet[p] + mppp9[p] -&gt; ahcys[p] + mppp9me[p] + h[p]</t>
  </si>
  <si>
    <t>2.1.1.11</t>
  </si>
  <si>
    <t>BCH1</t>
  </si>
  <si>
    <t>mppp9me[p] + nadph[p] + h2o[p] -&gt; hmppp9me[p] + nadp[p] + 3 h[p]</t>
  </si>
  <si>
    <t>BchE, 1.14.13.-</t>
  </si>
  <si>
    <t>BCH2</t>
  </si>
  <si>
    <t>hmppp9me[p] + nadph[p] -&gt; omppp9me[p] + nadp[p] + 3 h[p]</t>
  </si>
  <si>
    <t>BchE</t>
  </si>
  <si>
    <t>BCH3</t>
  </si>
  <si>
    <t>omppp9me[p] + nadph[p] -&gt; dvpchlda[p] + nadp[p] + 3 h[p]</t>
  </si>
  <si>
    <t>BCHJ</t>
  </si>
  <si>
    <t>dvpchlda[p] + nadph[p] + h[p] -&gt; pchlda[p] + nadp[p]</t>
  </si>
  <si>
    <t>1.3.1.75</t>
  </si>
  <si>
    <t>POR1</t>
  </si>
  <si>
    <t>dvpchlda[p] + nadph[p] + h[p] -&gt; nadp[p] + dvchlda[p]</t>
  </si>
  <si>
    <t>56588, 56608, 43164</t>
  </si>
  <si>
    <t>1.3.1.33</t>
  </si>
  <si>
    <t>POR2</t>
  </si>
  <si>
    <t>pchlda[p] + nadph[p] + h[p] -&gt; nadp[p] + chlda[p]</t>
  </si>
  <si>
    <t>CHLG</t>
  </si>
  <si>
    <t>chlda[p] + pdp[p] -&gt; chla[p] + ppi[p] + h[p]</t>
  </si>
  <si>
    <t>2.5.1.62</t>
  </si>
  <si>
    <t>T_CTP_CP</t>
  </si>
  <si>
    <t>ctp[c] &lt;=&gt; ctp[p]</t>
  </si>
  <si>
    <t>T_CMP_CP</t>
  </si>
  <si>
    <t>cmp[c] &lt;=&gt; cmp[p]</t>
  </si>
  <si>
    <t>DXS</t>
  </si>
  <si>
    <t>g3p[p] + pyr[p] -&gt; co2[p] + dxyl5p[p]</t>
  </si>
  <si>
    <t>bd1689</t>
  </si>
  <si>
    <t>2.2.1.7</t>
  </si>
  <si>
    <t>DXR</t>
  </si>
  <si>
    <t>dxyl5p[p] + nadph[p] + h[p] -&gt; met4p[p] + nadp[p]</t>
  </si>
  <si>
    <t>1.1.267</t>
  </si>
  <si>
    <t>ISPD</t>
  </si>
  <si>
    <t>met4p[p] + ctp[p] -&gt; ppi[p] + cmet4p[p]</t>
  </si>
  <si>
    <t>2.7.7.60</t>
  </si>
  <si>
    <t>ISPE</t>
  </si>
  <si>
    <t>cmet4p[p] + atp[p] -&gt; pcmet4p[p] + adp[p]</t>
  </si>
  <si>
    <t>27.1.148</t>
  </si>
  <si>
    <t>ISPF</t>
  </si>
  <si>
    <t>pcmet4p[p] -&gt; cmp[p] + mecdp[p]</t>
  </si>
  <si>
    <t>4.6.1.12</t>
  </si>
  <si>
    <t>ISPG</t>
  </si>
  <si>
    <t>mecdp[p] + 2 rfdx[p] -&gt; 2 ofdx[p] + h2o[p] + hmbdp[p]</t>
  </si>
  <si>
    <t>1.17.7.1</t>
  </si>
  <si>
    <t>ATOB</t>
  </si>
  <si>
    <t>2 acca[c] &lt;=&gt; coa[c] + acetotylcoa[c]</t>
  </si>
  <si>
    <t>2.3.1.9</t>
  </si>
  <si>
    <t>HMCOA</t>
  </si>
  <si>
    <t>acca[c] + h2o[c] + acetotylcoa[c] -&gt; coa[c] + hmcoa[c]</t>
  </si>
  <si>
    <t>2.3.3.10</t>
  </si>
  <si>
    <t>MELV</t>
  </si>
  <si>
    <t>hmcoa[c] + 2 nadph[c] + 2 h[c] -&gt; coa[c] + 2 nadp[c] + melv[c]</t>
  </si>
  <si>
    <t>1.1.1.34</t>
  </si>
  <si>
    <t>MVK</t>
  </si>
  <si>
    <t>melv[c] + atp[c] -&gt; adp[c] + pmv[c]</t>
  </si>
  <si>
    <t>2.7.1.36</t>
  </si>
  <si>
    <t>pmv[c] + atp[c] -&gt; adp[c] + dpmv[c]</t>
  </si>
  <si>
    <t>MVD</t>
  </si>
  <si>
    <t>atp[c] + dpmv[c] -&gt; adp[c] + pi[c] + ispdp[c] + co2[c]</t>
  </si>
  <si>
    <t>bd1325</t>
  </si>
  <si>
    <t>4.1.1.33</t>
  </si>
  <si>
    <t>ISPH</t>
  </si>
  <si>
    <t>hmbdp[p] + nadph[p] + h[p] -&gt; nadp[p] + h2o[p] + ispdp[p]</t>
  </si>
  <si>
    <t>1.17.1.2</t>
  </si>
  <si>
    <t>ISPH2</t>
  </si>
  <si>
    <t>hmbdp[p] + nadh[p] + h[p] -&gt; nad[p] + h2o[p] + ispdp[p]</t>
  </si>
  <si>
    <t>ISPH[1]</t>
  </si>
  <si>
    <t>hmbdp[p] + nadph[p] + h[p] -&gt; nadp[p] + h2o[p] + dmpp[p]</t>
  </si>
  <si>
    <t>ISPH2[1]</t>
  </si>
  <si>
    <t>hmbdp[p] + nadh[p] + h[p] -&gt; nad[p] + h2o[p] + dmpp[p]</t>
  </si>
  <si>
    <t>IDI</t>
  </si>
  <si>
    <t>ispdp[c] &lt;=&gt; dmpp[c]</t>
  </si>
  <si>
    <t>12533, 12972</t>
  </si>
  <si>
    <t>5.3.3.2</t>
  </si>
  <si>
    <t>FDPS</t>
  </si>
  <si>
    <t>dmpp[c] + ispdp[c] -&gt; ppi[c] + gpp[c]</t>
  </si>
  <si>
    <t>2.5.1.1</t>
  </si>
  <si>
    <t>FDPS2</t>
  </si>
  <si>
    <t>gpp[c] + ispdp[c] -&gt; ppi[c] + tfdp[c]</t>
  </si>
  <si>
    <t>2.5.1.10</t>
  </si>
  <si>
    <t>GGDP</t>
  </si>
  <si>
    <t>tfdp[c] + ispdp[c] -&gt; ppi[c] + ggdp[c]</t>
  </si>
  <si>
    <t>2.5.1.29</t>
  </si>
  <si>
    <t>T_GGDP_CP</t>
  </si>
  <si>
    <t>ggdp[c] &lt;=&gt; ggdp[p]</t>
  </si>
  <si>
    <t>IDI_P</t>
  </si>
  <si>
    <t>ispdp[p] &lt;=&gt; dmpp[p]</t>
  </si>
  <si>
    <t>FDPS_P</t>
  </si>
  <si>
    <t>dmpp[p] + ispdp[p] -&gt; ppi[p] + gpp[p]</t>
  </si>
  <si>
    <t>FDPS2_P</t>
  </si>
  <si>
    <t>gpp[p] + ispdp[p] -&gt; ppi[p] + tfdp[p]</t>
  </si>
  <si>
    <t>GGDP_P</t>
  </si>
  <si>
    <t>tfdp[p] + ispdp[p] -&gt; ppi[p] + ggdp[p]</t>
  </si>
  <si>
    <t>CHLP</t>
  </si>
  <si>
    <t>ggdp[p] + 3 h[p] + 3 nadph[p] -&gt; pdp[p] + 3 nadp[p]</t>
  </si>
  <si>
    <t>1.3.1.83</t>
  </si>
  <si>
    <t>CDS1</t>
  </si>
  <si>
    <t>phytol[p] + ctp[p] -&gt; cdp[p] + pmp[p] + h[p]</t>
  </si>
  <si>
    <t>2.7.1.-</t>
  </si>
  <si>
    <t>pmp[p] + atp[p] -&gt; pdp[p] + adp[p]</t>
  </si>
  <si>
    <t>TUFA_P</t>
  </si>
  <si>
    <t>gtp[p] + h2o[p] &lt;=&gt; gdp[p] + pi[p] + h[p]</t>
  </si>
  <si>
    <t>tufA</t>
  </si>
  <si>
    <t>3.6.5.3</t>
  </si>
  <si>
    <t>TUFA</t>
  </si>
  <si>
    <t>gtp[c] + h2o[c] &lt;=&gt; gdp[c] + pi[c] + h[c]</t>
  </si>
  <si>
    <t>28737 or 35766 or 11189</t>
  </si>
  <si>
    <t>GAPDH</t>
  </si>
  <si>
    <t>g3p[c] + pi[c] + nad[c] &lt;=&gt; 3pgPi[c] + nadh[c] + h[c]</t>
  </si>
  <si>
    <t>32747 or 25</t>
  </si>
  <si>
    <t>1.2.1.12</t>
  </si>
  <si>
    <t>PGK</t>
  </si>
  <si>
    <t>adp[c] + 3pgPi[c] &lt;=&gt; atp[c] + gly3p[c]</t>
  </si>
  <si>
    <t>GPDH</t>
  </si>
  <si>
    <t>glucose-6-phosphate dehydrogenase</t>
  </si>
  <si>
    <t>g6p[c] + nadp[c] -&gt; gluc15lac6p[c] + nadph[c] + h[c]</t>
  </si>
  <si>
    <t>OPP, Pentose phosphate pathway, oxidative phase</t>
  </si>
  <si>
    <t>1.1.1.49</t>
  </si>
  <si>
    <t>PGL</t>
  </si>
  <si>
    <t>6-Phospho-D-glucono-1,5-lactone lactonohydrolase</t>
  </si>
  <si>
    <t>gluc15lac6p[c] + h2o[c] -&gt; p6gluc[c]</t>
  </si>
  <si>
    <t>44009, 31882, 38631, 8691</t>
  </si>
  <si>
    <t>3.1.1.31</t>
  </si>
  <si>
    <t>GSSG_C</t>
  </si>
  <si>
    <t>h2o2[c] + 2 glut[c] -&gt; 2 h2o[c] + gssg[c]</t>
  </si>
  <si>
    <t>Glutathione</t>
  </si>
  <si>
    <t>1.11.1.9</t>
  </si>
  <si>
    <t>GSSG_M</t>
  </si>
  <si>
    <t>h2o2[m] + 2 glut[m] -&gt; 2 h2o[m] + gssg[m]</t>
  </si>
  <si>
    <t>GSR</t>
  </si>
  <si>
    <t>glutathione reductase</t>
  </si>
  <si>
    <t>gssg[c] + nadph[c] -&gt; nadp[c] + glut[c]</t>
  </si>
  <si>
    <t>1.8.1.7</t>
  </si>
  <si>
    <t>GGT</t>
  </si>
  <si>
    <t>glut[c] + h2o[c] &lt;=&gt; glu[c] + cysgly[c]</t>
  </si>
  <si>
    <t>2.3.2.2</t>
  </si>
  <si>
    <t>GGTP</t>
  </si>
  <si>
    <t>glut[p] + h2o[p] &lt;=&gt; glu[p] + cysgly[p]</t>
  </si>
  <si>
    <t>ANPEP</t>
  </si>
  <si>
    <t>cysgly[c] + h2o[c] -&gt; cys[c] + gly[c]</t>
  </si>
  <si>
    <t>3.4.11.2</t>
  </si>
  <si>
    <t>GCLC</t>
  </si>
  <si>
    <t>cys[m] + glu[m] + atp[m] -&gt; adp[m] + pi[m] + glucys[m]</t>
  </si>
  <si>
    <t>6.3.2.2</t>
  </si>
  <si>
    <t>GSHB</t>
  </si>
  <si>
    <t>gly[c] + glucys[c] + atp[c] -&gt; adp[c] + pi[c] + glut[c]</t>
  </si>
  <si>
    <t>6.3.2.3</t>
  </si>
  <si>
    <t>PGDH</t>
  </si>
  <si>
    <t>phosphogluconate dehydrogenase (decarboxylating)</t>
  </si>
  <si>
    <t>p6gluc[c] + nadp[c] -&gt; ru5p[c] + co2[c] + nadph[c] + h[c]</t>
  </si>
  <si>
    <t>Pentose phosphate pathway, oxidative phase, glutathione</t>
  </si>
  <si>
    <t>45333, 26934</t>
  </si>
  <si>
    <t>1.1.1.44</t>
  </si>
  <si>
    <t>T_RU5P_CP</t>
  </si>
  <si>
    <t>ribulose-5-phosphate transport</t>
  </si>
  <si>
    <t>ru5p[c] + pi[p] &lt;=&gt; ru5p[p] + pi[c]</t>
  </si>
  <si>
    <t>Transfer</t>
  </si>
  <si>
    <t>RPE</t>
  </si>
  <si>
    <t>ru5p[c] &lt;=&gt; xu5p[c]</t>
  </si>
  <si>
    <t>Pentose phosphate pathway, non-oxidative phase</t>
  </si>
  <si>
    <t>TKL</t>
  </si>
  <si>
    <t>xu5p[c] + r5p[c] &lt;=&gt; s7p[c] + g3p[c]</t>
  </si>
  <si>
    <t>29260, 292</t>
  </si>
  <si>
    <t>TAL</t>
  </si>
  <si>
    <t>s7p[c] + g3p[c] &lt;=&gt; e4p[c] + f6p[c]</t>
  </si>
  <si>
    <t>TKL2</t>
  </si>
  <si>
    <t>e4p[c] + xu5p[c] &lt;=&gt; f6p[c] + g3p[c]</t>
  </si>
  <si>
    <t>FBA</t>
  </si>
  <si>
    <t>fructose-bisphosphate aldolase class I</t>
  </si>
  <si>
    <t>gp[c] + g3p[c] &lt;=&gt; f16p[c]</t>
  </si>
  <si>
    <t>29014, 42447, 51289</t>
  </si>
  <si>
    <t>FBP</t>
  </si>
  <si>
    <t>FBPase</t>
  </si>
  <si>
    <t>f16p[c] + h2o[c] -&gt; f6p[c] + pi[c]</t>
  </si>
  <si>
    <t>23247, 3145, 232</t>
  </si>
  <si>
    <t>GPI</t>
  </si>
  <si>
    <t>f6p[c] &lt;=&gt; g6p[c]</t>
  </si>
  <si>
    <t>5651, 23924, 53878, 16722, 23988</t>
  </si>
  <si>
    <t>AL</t>
  </si>
  <si>
    <t>aldolase</t>
  </si>
  <si>
    <t>e4p[c] + gp[c] &lt;=&gt; sh17bp[c]</t>
  </si>
  <si>
    <t>SBP</t>
  </si>
  <si>
    <t>sedoheptulose 1,7-bisphosphatase</t>
  </si>
  <si>
    <t>sh17bp[c] + h2o[c] -&gt; s7p[c] + pi[c]</t>
  </si>
  <si>
    <t>TPI</t>
  </si>
  <si>
    <t>g3p[c] &lt;=&gt; gp[c]</t>
  </si>
  <si>
    <t>PFP</t>
  </si>
  <si>
    <t>pyrophosphate dependent phosphofrucktinase</t>
  </si>
  <si>
    <t>f6p[c] + ppi[c] &lt;=&gt; pi[c] + f16p[c]</t>
  </si>
  <si>
    <t>50424, 5512, 51286, 55126</t>
  </si>
  <si>
    <t>PEPC1</t>
  </si>
  <si>
    <t>phosphoenolpyruvate carboxylase</t>
  </si>
  <si>
    <t>h2o[c] + pep[c] + hco3[c] -&gt; pi[c] + oxaloacet[c]</t>
  </si>
  <si>
    <t>C4</t>
  </si>
  <si>
    <t>4.1.1.31</t>
  </si>
  <si>
    <t>PGM</t>
  </si>
  <si>
    <t>r1p[c] &lt;=&gt; r5p[c]</t>
  </si>
  <si>
    <t>PGM[1]</t>
  </si>
  <si>
    <t>g1p[c] &lt;=&gt; g6p[c]</t>
  </si>
  <si>
    <t>PFK</t>
  </si>
  <si>
    <t>atp[c] + f6p[c] -&gt; adp[c] + f16p[c] + h[c]</t>
  </si>
  <si>
    <t>GAPC2</t>
  </si>
  <si>
    <t>3pgPi[c] + nadph[c] + h[c] -&gt; g3p[c] + pi[c] + nadp[c]</t>
  </si>
  <si>
    <t>51128 or 51129</t>
  </si>
  <si>
    <t>PGAM</t>
  </si>
  <si>
    <t>gly3p[c] &lt;=&gt; gly2p[c]</t>
  </si>
  <si>
    <t>ENO</t>
  </si>
  <si>
    <t>gly2p[c] &lt;=&gt; pep[c] + h2o[c]</t>
  </si>
  <si>
    <t>PKUTP</t>
  </si>
  <si>
    <t>pyruvate kinase, cytosolic</t>
  </si>
  <si>
    <t>2 h[c] + udp[c] + pep[c] -&gt; utp[c] + pyr[c]</t>
  </si>
  <si>
    <t>56445, 49098, 5617, 45997, 22913, 54998</t>
  </si>
  <si>
    <t>PKCTP</t>
  </si>
  <si>
    <t>2 h[c] + cdp[c] + pep[c] -&gt; ctp[c] + pyr[c]</t>
  </si>
  <si>
    <t>PK</t>
  </si>
  <si>
    <t>2 h[c] + adp[c] + pep[c] -&gt; atp[c] + pyr[c]</t>
  </si>
  <si>
    <t>PKDATP</t>
  </si>
  <si>
    <t>2 h[c] + dadp[c] + pep[c] -&gt; datp[c] + pyr[c]</t>
  </si>
  <si>
    <t>PKGTP</t>
  </si>
  <si>
    <t>2 h[c] + dgdp[c] + pep[c] -&gt; dgtp[c] + pyr[c]</t>
  </si>
  <si>
    <t>PKITP</t>
  </si>
  <si>
    <t>2 h[c] + idp[c] + pep[c] -&gt; itp[c] + pyr[c]</t>
  </si>
  <si>
    <t>EX_OH</t>
  </si>
  <si>
    <t xml:space="preserve">oh[c] &lt;=&gt; </t>
  </si>
  <si>
    <t>GLYL3P</t>
  </si>
  <si>
    <t>glyl3p[c] + q[m] -&gt; gp[c] + qh2[m]</t>
  </si>
  <si>
    <t>1.1.5.3</t>
  </si>
  <si>
    <t>T_PI_CM</t>
  </si>
  <si>
    <t>phosphate transport, symport, mitochondrial</t>
  </si>
  <si>
    <t>2 h[c] + pi[c] &lt;=&gt; 2 h[m] + pi[m]</t>
  </si>
  <si>
    <t>T_CO2_C_M</t>
  </si>
  <si>
    <t>CO2 exchange</t>
  </si>
  <si>
    <t>co2[c] &lt;=&gt; co2[m]</t>
  </si>
  <si>
    <t>NADHDH_M</t>
  </si>
  <si>
    <t>q[m] + nadh[m] + 5 h[m] -&gt; qh2[m] + nad[m] + 4 h[c]</t>
  </si>
  <si>
    <t>OPP</t>
  </si>
  <si>
    <t>43944, 35590, 11305, 11373, 14260, 16430, 17671, 26970, 28620, 47885, 49313, ACPZ, NAD1_1, NAD11-A_1, NAD11-B_1, NAD3_1, 22919, 41645, bd1704</t>
  </si>
  <si>
    <t>1.6.5.3. or 1.6.99.3</t>
  </si>
  <si>
    <t>CYOR_u6m</t>
  </si>
  <si>
    <t>ubiquinol-6 cytochrome c reductase</t>
  </si>
  <si>
    <t>2 ficytc[m] + qh2[m] + 2 h[m] -&gt; 2 focytc[m] + 4 h[c] + q[m]</t>
  </si>
  <si>
    <t>cob_1(M), 12233 (M or other), 26515 (S), 46133 (other)</t>
  </si>
  <si>
    <t>1.10.2.2</t>
  </si>
  <si>
    <t>CYOOm</t>
  </si>
  <si>
    <t>cytochrome c oxidase, mitochondrial</t>
  </si>
  <si>
    <t>2 focytc[m] + 4 h[m] + 0.5 o2[m] -&gt; 2 ficytc[m] + h2o[m] + 2 h[c]</t>
  </si>
  <si>
    <t>cox1, cox2, cox3, 11016</t>
  </si>
  <si>
    <t>1.9.3.1</t>
  </si>
  <si>
    <t>ATPS_M</t>
  </si>
  <si>
    <t>ATP synthase, F type</t>
  </si>
  <si>
    <t>adp[m] + pi[m] + 3 h[c] -&gt; atp[m] + h2o[m] + 2 h[m]</t>
  </si>
  <si>
    <t>NADPTHD</t>
  </si>
  <si>
    <t>NADH transhydrogenase</t>
  </si>
  <si>
    <t>nadph[m] + nad[m] &lt;=&gt; nadp[m] + nadh[m]</t>
  </si>
  <si>
    <t>1.6.1.2</t>
  </si>
  <si>
    <t>NADPHFHR</t>
  </si>
  <si>
    <t>NADPH ferrihemoprotein reductase</t>
  </si>
  <si>
    <t>nadph[m] + 2 ficytc[m] &lt;=&gt; nadp[m] + 2 focytc[m]</t>
  </si>
  <si>
    <t>1.6.2.4</t>
  </si>
  <si>
    <t>T_ATP_CM</t>
  </si>
  <si>
    <t>ADP/ATP transporter, mitochondrial</t>
  </si>
  <si>
    <t>adp[c] + atp[m] &lt;=&gt; adp[m] + atp[c]</t>
  </si>
  <si>
    <t>4715, 4714, 4712, 15835, 15769, 15707, 30180, 30179, 30178, 39899?</t>
  </si>
  <si>
    <t>CYTC</t>
  </si>
  <si>
    <t>h2o2[m] + 2 focytc[m] &lt;=&gt; 2 ficytc[m] + 2 h2o[m]</t>
  </si>
  <si>
    <t>13244 or bd1023</t>
  </si>
  <si>
    <t>T_P6GLUC_CM</t>
  </si>
  <si>
    <t>6-Phosphogluconate transfer</t>
  </si>
  <si>
    <t>p6gluc[c] -&gt; p6gluc[m]</t>
  </si>
  <si>
    <t>EDD</t>
  </si>
  <si>
    <t>p6gluc[m] -&gt; h2o[m] + 2k3dpg[m]</t>
  </si>
  <si>
    <t>Entner-Douderoff</t>
  </si>
  <si>
    <t>4.2.1.12</t>
  </si>
  <si>
    <t>EDA</t>
  </si>
  <si>
    <t>2k3dpg[m] -&gt; g3p[m] + pyr[m]</t>
  </si>
  <si>
    <t>4.2.1.14</t>
  </si>
  <si>
    <t>T_GP</t>
  </si>
  <si>
    <t>gp[m] + pi[c] &lt;=&gt; gp[c] + pi[m]</t>
  </si>
  <si>
    <t>TPI/GAPC3</t>
  </si>
  <si>
    <t>Fusion protein</t>
  </si>
  <si>
    <t>g3p[m] &lt;=&gt; gp[m]</t>
  </si>
  <si>
    <t>GAPC3</t>
  </si>
  <si>
    <t>g3p[m] + pi[m] + nad[m] &lt;=&gt; 3pgPi[m] + nadh[m] + h[m]</t>
  </si>
  <si>
    <t>25308 or 23598</t>
  </si>
  <si>
    <t>PGK_M</t>
  </si>
  <si>
    <t>adp[m] + 3pgPi[m] &lt;=&gt; atp[m] + gly3p[m]</t>
  </si>
  <si>
    <t>PGAM_M</t>
  </si>
  <si>
    <t>gly3p[m] &lt;=&gt; gly2p[m]</t>
  </si>
  <si>
    <t>43812, 35164, 33839</t>
  </si>
  <si>
    <t>ENO_M</t>
  </si>
  <si>
    <t>gly2p[m] &lt;=&gt; pep[m] + h2o[m]</t>
  </si>
  <si>
    <t>42962, 1572</t>
  </si>
  <si>
    <t>56468, bd1572</t>
  </si>
  <si>
    <t>PK_M</t>
  </si>
  <si>
    <t>pyruvate kinase</t>
  </si>
  <si>
    <t>adp[m] + pep[m] -&gt; atp[m] + pyr[m]</t>
  </si>
  <si>
    <t>27502, 56172, 49002, 54998</t>
  </si>
  <si>
    <t>NADKM</t>
  </si>
  <si>
    <t>NAD kinase, mitochondrial</t>
  </si>
  <si>
    <t>atp[m] + nad[m] &lt;=&gt; adp[m] + nadp[m]</t>
  </si>
  <si>
    <t>PYC1</t>
  </si>
  <si>
    <t>atp[m] + pyr[m] + hco3[m] + h[m] -&gt; adp[m] + pi[m] + oxaloacet[m]</t>
  </si>
  <si>
    <t>NADPMDH</t>
  </si>
  <si>
    <t>nadph[m] + oxaloacet[m] + h[m] &lt;=&gt; mal[m] + nadp[m]</t>
  </si>
  <si>
    <t>51297 or 54834</t>
  </si>
  <si>
    <t>1.1.1.82</t>
  </si>
  <si>
    <t>ME1</t>
  </si>
  <si>
    <t>NAD malic enzyme</t>
  </si>
  <si>
    <t>mal[m] + nad[m] -&gt; pyr[m] + co2[m] + nadh[m] + h[m]</t>
  </si>
  <si>
    <t>Anaplerotic, CCM, CAM</t>
  </si>
  <si>
    <t>1.1.1.38</t>
  </si>
  <si>
    <t>PEPC2</t>
  </si>
  <si>
    <t>h2o[m] + pep[m] + hco3[m] -&gt; pi[m] + oxaloacet[m] + h[m]</t>
  </si>
  <si>
    <t>Anaplerotic, CAM</t>
  </si>
  <si>
    <t>PDH_M</t>
  </si>
  <si>
    <t>pyruvate dehydrogenase</t>
  </si>
  <si>
    <t>pyr[m] + lipoE[m] -&gt; aclipoE[m] + co2[m] + h[m]</t>
  </si>
  <si>
    <t>glycolysis, TCA, AA, pyruvate metab.</t>
  </si>
  <si>
    <t>55035, 20183</t>
  </si>
  <si>
    <t>1.2.4.1, r01699</t>
  </si>
  <si>
    <t>PDH_M2</t>
  </si>
  <si>
    <t>pyr[m] + thpp[m] -&gt; hethpp[m] + co2[m]</t>
  </si>
  <si>
    <t>1.2.4.1, r00014</t>
  </si>
  <si>
    <t>PDH_M3</t>
  </si>
  <si>
    <t>lipoE[m] + hethpp[m] -&gt; aclipoE[m] + thpp[m] + h[m]</t>
  </si>
  <si>
    <t>1.2.4.1, r03270</t>
  </si>
  <si>
    <t>PDH</t>
  </si>
  <si>
    <t>overall reaction</t>
  </si>
  <si>
    <t>pyr[m] + coa[m] + nad[m] -&gt; acca[m] + co2[m] + nadh[m] + h[m]</t>
  </si>
  <si>
    <t>1.2.4.1, r00209</t>
  </si>
  <si>
    <t>DILIPOAT_M</t>
  </si>
  <si>
    <t>dihydrolipoamide acetyl transferase</t>
  </si>
  <si>
    <t>coa[m] + aclipoE[m] &lt;=&gt; acca[m] + dilipoE[m]</t>
  </si>
  <si>
    <t>glycolysis, TCA, pyruvate metab.</t>
  </si>
  <si>
    <t>13894 or 17401 or 38009</t>
  </si>
  <si>
    <t>2.3.1.12, r02569</t>
  </si>
  <si>
    <t>DYHLPPDEH_M</t>
  </si>
  <si>
    <t>dhlp[m] + nad[m] &lt;=&gt; lpp[m] + nadh[m] + h[m]</t>
  </si>
  <si>
    <t>OXOADIP_M</t>
  </si>
  <si>
    <t>oxad[m] + coa[m] + nad[m] -&gt; glucoa[m] + co2[m] + nadh[m] + h[m]</t>
  </si>
  <si>
    <t>DLDH</t>
  </si>
  <si>
    <t>dihydrolipoyl dehydrogenase</t>
  </si>
  <si>
    <t>dilipoE[m] + nad[m] &lt;=&gt; nadh[m] + lipoE[m]</t>
  </si>
  <si>
    <t>TCA</t>
  </si>
  <si>
    <t>CTS1</t>
  </si>
  <si>
    <t>acca[m] + h2o[m] + oxaloacet[m] -&gt; cit[m] + coa[m]</t>
  </si>
  <si>
    <t>TCA, glyoxylate</t>
  </si>
  <si>
    <t>CAN</t>
  </si>
  <si>
    <t>aconitase</t>
  </si>
  <si>
    <t>cit[m] &lt;=&gt; isocit[m]</t>
  </si>
  <si>
    <t>TCA, glyoxylate, C-fixation</t>
  </si>
  <si>
    <t>IDH2</t>
  </si>
  <si>
    <t>isocritrate dehydrogenase (NAD)</t>
  </si>
  <si>
    <t>isocit[m] + nad[m] -&gt; co2[m] + nadh[m] + oxoglut[m] + h[m]</t>
  </si>
  <si>
    <t>1.1.1.41</t>
  </si>
  <si>
    <t>IDH</t>
  </si>
  <si>
    <t>isocritrate dehydrogenase (NADP)</t>
  </si>
  <si>
    <t>isocit[m] + nadp[m] -&gt; co2[m] + nadph[m] + oxoglut[m] + h[m]</t>
  </si>
  <si>
    <t>14762, 45017</t>
  </si>
  <si>
    <t>1.1.1.42</t>
  </si>
  <si>
    <t>OGD1</t>
  </si>
  <si>
    <t>oxoglut[m] + nad[m] + coa[m] -&gt; succoa[m] + co2[m] + nadh[m] + h[m]</t>
  </si>
  <si>
    <t>R08549. overall reaction.</t>
  </si>
  <si>
    <t>OGD</t>
  </si>
  <si>
    <t>2-oxoglutarate dehydrogenase E1 component (alpha-ketoglutarate dehydrogenase)</t>
  </si>
  <si>
    <t>oxoglut[m] + lipoE[m] -&gt; sdilipoE[m] + co2[m] + h[m]</t>
  </si>
  <si>
    <t>1.2.4.2, r01700</t>
  </si>
  <si>
    <t>OGDT</t>
  </si>
  <si>
    <t>oxoglut[m] + thpp[m] -&gt; cthpp[m] + co2[m]</t>
  </si>
  <si>
    <t>1.2.4.2, r00621</t>
  </si>
  <si>
    <t>OGDL</t>
  </si>
  <si>
    <t>lipoE[m] + cthpp[m] -&gt; thpp[m] + sdilipoE[m] + h[m]</t>
  </si>
  <si>
    <t>1.2.4.2, r03316</t>
  </si>
  <si>
    <t>DHS</t>
  </si>
  <si>
    <t xml:space="preserve">dihydrolipoamide succinyltransferase </t>
  </si>
  <si>
    <t>coa[m] + sdilipoE[m] &lt;=&gt; succoa[m] + dilipoE[m]</t>
  </si>
  <si>
    <t>40430, 31840</t>
  </si>
  <si>
    <t>2.3.1.61</t>
  </si>
  <si>
    <t>ADK_M</t>
  </si>
  <si>
    <t>adenylate kinase</t>
  </si>
  <si>
    <t>atp[m] + amp[m] -&gt; 2 adp[m]</t>
  </si>
  <si>
    <t>purine</t>
  </si>
  <si>
    <t>7072, 45192</t>
  </si>
  <si>
    <t>2.7.4.3</t>
  </si>
  <si>
    <t>TUFA_M</t>
  </si>
  <si>
    <t>gtp[m] + h2o[m] -&gt; gdp[m] + pi[m]</t>
  </si>
  <si>
    <t>49459 or 23083</t>
  </si>
  <si>
    <t>NDPK</t>
  </si>
  <si>
    <t>nucleoside diphosphinase</t>
  </si>
  <si>
    <t>gdp[m] + atp[m] -&gt; gtp[m] + adp[m]</t>
  </si>
  <si>
    <t>2.7.4.6</t>
  </si>
  <si>
    <t>NDPKDG</t>
  </si>
  <si>
    <t>dgdp[m] + atp[m] -&gt; dgtp[m] + adp[m]</t>
  </si>
  <si>
    <t>NDPKDA</t>
  </si>
  <si>
    <t>dadp[m] + atp[m] -&gt; datp[m] + adp[m]</t>
  </si>
  <si>
    <t>NDPKDU</t>
  </si>
  <si>
    <t>dudp[m] + atp[m] -&gt; dutp[m] + adp[m]</t>
  </si>
  <si>
    <t>NDPKDC</t>
  </si>
  <si>
    <t>dcdp[m] + atp[m] -&gt; dctp[m] + adp[m]</t>
  </si>
  <si>
    <t>NDKPUT</t>
  </si>
  <si>
    <t>udp[m] + atp[m] -&gt; utp[m] + adp[m]</t>
  </si>
  <si>
    <t>NDPKCT</t>
  </si>
  <si>
    <t>cdp[m] + atp[m] -&gt; ctp[m] + adp[m]</t>
  </si>
  <si>
    <t>SCS</t>
  </si>
  <si>
    <t>succinyl-coA synthetase (GDP-forming)</t>
  </si>
  <si>
    <t>gdp[m] + pi[m] + succoa[m] &lt;=&gt; gtp[m] + suc[m] + coa[m]</t>
  </si>
  <si>
    <t>26921 or 42015</t>
  </si>
  <si>
    <t>6.2.1.4</t>
  </si>
  <si>
    <t>STK</t>
  </si>
  <si>
    <t>succinyl-coa synthetase (ADP-forming)</t>
  </si>
  <si>
    <t>adp[m] + pi[m] + succoa[m] &lt;=&gt; atp[m] + suc[m] + coa[m]</t>
  </si>
  <si>
    <t>6.2.1.5</t>
  </si>
  <si>
    <t>SDH</t>
  </si>
  <si>
    <t>succinate dehydrogenase</t>
  </si>
  <si>
    <t>suc[m] + q[m] &lt;=&gt; fum[m] + qh2[m]</t>
  </si>
  <si>
    <t>TCA, OPP</t>
  </si>
  <si>
    <t>SDH2 and SDH1 and 18516, 51720</t>
  </si>
  <si>
    <t>1.3.5.1, 1.3.99.1</t>
  </si>
  <si>
    <t>FUM_C</t>
  </si>
  <si>
    <t>fumarase</t>
  </si>
  <si>
    <t>fum[c] + h2o[c] &lt;=&gt; mal[c]</t>
  </si>
  <si>
    <t>Amino acid metabolism, fumarate</t>
  </si>
  <si>
    <t>4.2.1.2</t>
  </si>
  <si>
    <t>FUM_M</t>
  </si>
  <si>
    <t>fum[m] + h2o[m] &lt;=&gt; mal[m]</t>
  </si>
  <si>
    <t>MDH2</t>
  </si>
  <si>
    <t>malate dehydrogenase</t>
  </si>
  <si>
    <t>mal[m] + nad[m] -&gt; oxaloacet[m] + nadh[m] + h[m]</t>
  </si>
  <si>
    <t>TCA, pyruvate, glyoxylate, c-fixation, CAM</t>
  </si>
  <si>
    <t>51297 or 54834 or 42398</t>
  </si>
  <si>
    <t>1.1.1.37</t>
  </si>
  <si>
    <t>T_SUCHOM_MC</t>
  </si>
  <si>
    <t>suchom[c] &lt;=&gt; suchom[m]</t>
  </si>
  <si>
    <t>T_CYSTH_CM</t>
  </si>
  <si>
    <t>cysth[m] &lt;=&gt; cysth[c]</t>
  </si>
  <si>
    <t>T_H2S_MC</t>
  </si>
  <si>
    <t>h2s[c] &lt;=&gt; h2s[m]</t>
  </si>
  <si>
    <t>CYTH3</t>
  </si>
  <si>
    <t>Cystathione synthase</t>
  </si>
  <si>
    <t>suchom[m] + h2s[m] -&gt; homocys[m] + suc[m]</t>
  </si>
  <si>
    <t>2.5.1.48, r01288</t>
  </si>
  <si>
    <t>SUCHOM</t>
  </si>
  <si>
    <t>suchom[m] + cys[m] &lt;=&gt; suc[m] + cysth[m]</t>
  </si>
  <si>
    <t>2.5.1.48, r03260</t>
  </si>
  <si>
    <t>T_CYS_CM</t>
  </si>
  <si>
    <t>cys[c] &lt;=&gt; cys[m]</t>
  </si>
  <si>
    <t>CYTH2</t>
  </si>
  <si>
    <t>suchom[m] + h2o[m] &lt;=&gt; 2oxobut[m] + suc[m] + nh3[m]</t>
  </si>
  <si>
    <t>2.5.1.48, r00999</t>
  </si>
  <si>
    <t>ACETHOMS</t>
  </si>
  <si>
    <t>acethomser[m] + cys[m] -&gt; cysth[m] + acet[m]</t>
  </si>
  <si>
    <t>2.5.1.48, r03217</t>
  </si>
  <si>
    <t>T_DUMP_CM</t>
  </si>
  <si>
    <t>dump[c] &lt;=&gt; dump[m]</t>
  </si>
  <si>
    <t>T_DTMP_CM</t>
  </si>
  <si>
    <t>dtmp[c] &lt;=&gt; dtmp[m]</t>
  </si>
  <si>
    <t>dump[c] + mthf[c] &lt;=&gt; dtmp[c] + dhdf[c]</t>
  </si>
  <si>
    <t>DTMPS_M</t>
  </si>
  <si>
    <t>dump[m] + mthf[m] &lt;=&gt; dtmp[m] + dhdf[m]</t>
  </si>
  <si>
    <t>FACID</t>
  </si>
  <si>
    <t>510mthf[m] + h2o[m] -&gt; facid[m] + h[m]</t>
  </si>
  <si>
    <t>One carbon pool by folate</t>
  </si>
  <si>
    <t>bd521</t>
  </si>
  <si>
    <t>2.1.2.10, r02300</t>
  </si>
  <si>
    <t>FTHFAH_M</t>
  </si>
  <si>
    <t>fthf[m] + h2o[m] -&gt; thf[m] + form[m]</t>
  </si>
  <si>
    <t>folate transformations</t>
  </si>
  <si>
    <t>3.5.1.10</t>
  </si>
  <si>
    <t>510mthf[m] + h2o[m] -&gt; fthf[m] + h[m]</t>
  </si>
  <si>
    <t>mthf[m] + nad[m] -&gt; 510mthf[m] + nadh[m]</t>
  </si>
  <si>
    <t>T_MTHF_CM</t>
  </si>
  <si>
    <t>mthf[c] &lt;=&gt; mthf[m]</t>
  </si>
  <si>
    <t>T_THF_CM</t>
  </si>
  <si>
    <t>thf[c] &lt;=&gt; thf[m]</t>
  </si>
  <si>
    <t>T_DHDF_CM</t>
  </si>
  <si>
    <t>dhdf[c] &lt;=&gt; dhdf[m]</t>
  </si>
  <si>
    <t>T_DHDF_CP</t>
  </si>
  <si>
    <t>dhdf[c] &lt;=&gt; dhdf[p]</t>
  </si>
  <si>
    <t>SHMT</t>
  </si>
  <si>
    <t>glycine hydroxymethyltransferase</t>
  </si>
  <si>
    <t>mthf[m] + gly[m] + h2o[m] &lt;=&gt; ser[m] + thf[m]</t>
  </si>
  <si>
    <t>serine, photorespiration</t>
  </si>
  <si>
    <t>2.1.2.1</t>
  </si>
  <si>
    <t>GDCH</t>
  </si>
  <si>
    <t>glycine decarboxylase</t>
  </si>
  <si>
    <t>gly[m] + thf[m] + nad[m] -&gt; mthf[m] + nh3[m] + co2[m] + nadh[m] + h[m]</t>
  </si>
  <si>
    <t>folate transformations, glycine, photorespiration</t>
  </si>
  <si>
    <t>bd521 or 22187</t>
  </si>
  <si>
    <t>2.1.2.10, r01221</t>
  </si>
  <si>
    <t>PTA_M</t>
  </si>
  <si>
    <t>phosphate acetyltransferase</t>
  </si>
  <si>
    <t>pi[m] + acca[m] &lt;=&gt; coa[m] + acetylp[m]</t>
  </si>
  <si>
    <t>2.3.1.8</t>
  </si>
  <si>
    <t>PEPCK</t>
  </si>
  <si>
    <t>phosphoenolpyruvate carboxykinase</t>
  </si>
  <si>
    <t>atp[p] + oxaloacet[p] -&gt; adp[p] + pep[p] + co2[p]</t>
  </si>
  <si>
    <t>Pyruvate, gluconeogenesis?</t>
  </si>
  <si>
    <t>4.1.1.49</t>
  </si>
  <si>
    <t>T_OAA_MC</t>
  </si>
  <si>
    <t>oxaloacet[c] &lt;=&gt; oxaloacet[m]</t>
  </si>
  <si>
    <t>T_GLU_MC</t>
  </si>
  <si>
    <t>glu[c] &lt;=&gt; glu[m]</t>
  </si>
  <si>
    <t>T_ASP_GLU_MC</t>
  </si>
  <si>
    <t>Aspartate/glutamate shuttle</t>
  </si>
  <si>
    <t>glu[c] + asp[m] &lt;=&gt; glu[m] + asp[c]</t>
  </si>
  <si>
    <t>chr24</t>
  </si>
  <si>
    <t>T_MAL_CM</t>
  </si>
  <si>
    <t>malate transport by sodium ion symport</t>
  </si>
  <si>
    <t>mal[c] + pi[m] &lt;=&gt; mal[m] + pi[c]</t>
  </si>
  <si>
    <t>T_CIT_MAL_MC</t>
  </si>
  <si>
    <t>Citrate/malate shuttle</t>
  </si>
  <si>
    <t>cit[c] + mal[m] &lt;=&gt; cit[m] + mal[c]</t>
  </si>
  <si>
    <t>chr3</t>
  </si>
  <si>
    <t>T_MAL_OAA_MC</t>
  </si>
  <si>
    <t>mal[c] + oxaloacet[m] &lt;=&gt; mal[m] + oxaloacet[c]</t>
  </si>
  <si>
    <t>T_MAL_OXOGLUT_MC</t>
  </si>
  <si>
    <t>Malate/2-oxoglutarate antiporter</t>
  </si>
  <si>
    <t>mal[c] + oxoglut[m] &lt;=&gt; mal[m] + oxoglut[c]</t>
  </si>
  <si>
    <t>8990, 23980</t>
  </si>
  <si>
    <t>T_PYR_CM</t>
  </si>
  <si>
    <t>Pyruvate transport</t>
  </si>
  <si>
    <t>pyr[c] &lt;=&gt; pyr[m]</t>
  </si>
  <si>
    <t>T_SUC</t>
  </si>
  <si>
    <t>suc[c] + pi[m] &lt;=&gt; suc[m] + pi[c]</t>
  </si>
  <si>
    <t>T_SUCFUM</t>
  </si>
  <si>
    <t>fum[c] + suc[m] &lt;=&gt; fum[m] + suc[c]</t>
  </si>
  <si>
    <t>chr26</t>
  </si>
  <si>
    <t>T_MAL_PI</t>
  </si>
  <si>
    <t>CPSIII</t>
  </si>
  <si>
    <t>carbamoyl-phosphate synthase (ammonia)</t>
  </si>
  <si>
    <t xml:space="preserve">2 atp[m] + nh3[m] + co2[m] + h2o[m] + 3 h[m] -&gt; 2 adp[m] + 2 pi[m] + carbmylp[m] </t>
  </si>
  <si>
    <t>nitrogen metabolism, alanine and proline, urea cycle</t>
  </si>
  <si>
    <t>6.3.4.16</t>
  </si>
  <si>
    <t>OTC</t>
  </si>
  <si>
    <t>ornithine carbamoyltransferase</t>
  </si>
  <si>
    <t>carbmylp[m] + orn[m] &lt;=&gt; pi[m] + citl[m]</t>
  </si>
  <si>
    <t>urea cycle</t>
  </si>
  <si>
    <t>2.1.3.3</t>
  </si>
  <si>
    <t>T_CITL_MC</t>
  </si>
  <si>
    <t>citl[m] &lt;=&gt; citl[c]</t>
  </si>
  <si>
    <t>T_ORN_M</t>
  </si>
  <si>
    <t>orn[c] &lt;=&gt; orn[m]</t>
  </si>
  <si>
    <t>T_CARBMYLP</t>
  </si>
  <si>
    <t>carbmylp[m] &lt;=&gt; carbmylp[c]</t>
  </si>
  <si>
    <t>arg[m] + h2o[m] -&gt; nh3[m] + citl[m]</t>
  </si>
  <si>
    <t>GOT2</t>
  </si>
  <si>
    <t>aspartate aminotransferase, mitochondrial</t>
  </si>
  <si>
    <t>asp[m] + oxoglut[m] &lt;=&gt; oxaloacet[m] + glu[m]</t>
  </si>
  <si>
    <t>23871, 870</t>
  </si>
  <si>
    <t>GS</t>
  </si>
  <si>
    <t>glutamine synthetase</t>
  </si>
  <si>
    <t>atp[m] + glu[m] + nh3[m] -&gt; adp[m] + pi[m] + gln[m]</t>
  </si>
  <si>
    <t>GDH_M_NADP</t>
  </si>
  <si>
    <t>glutamate dehydrogenase</t>
  </si>
  <si>
    <t>oxoglut[m] + nh3[m] + h[m] + nadph[m] -&gt; glu[m] + nadp[m] + h2o[m]</t>
  </si>
  <si>
    <t>glutamate catabolism</t>
  </si>
  <si>
    <t>1.4.1.4</t>
  </si>
  <si>
    <t>GDH_M</t>
  </si>
  <si>
    <t>oxoglut[m] + nh3[m] + h[m] + nadh[m] -&gt; glu[m] + nad[m] + h2o[m]</t>
  </si>
  <si>
    <t>1.4.1.2</t>
  </si>
  <si>
    <t>GLTD</t>
  </si>
  <si>
    <t>glutamate synthase</t>
  </si>
  <si>
    <t>gln[m] + oxoglut[m] + nadh[m] + h[m] -&gt; 2 glu[m] + nad[m]</t>
  </si>
  <si>
    <t>20342, 51214</t>
  </si>
  <si>
    <t>1.4.1.14</t>
  </si>
  <si>
    <t>GLTD2</t>
  </si>
  <si>
    <t>oxoglut[m] + gln[m] + h[m] + nadph[m] -&gt; 2 glu[m] + nadp[m]</t>
  </si>
  <si>
    <t>1.4.1.13</t>
  </si>
  <si>
    <t>HPR</t>
  </si>
  <si>
    <t>hpyr[m] + nadh[m] + h[m] -&gt; nad[m] + glyt[m]</t>
  </si>
  <si>
    <t>1.1.1.29</t>
  </si>
  <si>
    <t>AGAT2</t>
  </si>
  <si>
    <t>pyr[m] + ser[m] &lt;=&gt; ala[m] + hpyr[m]</t>
  </si>
  <si>
    <t>2.6.1.51</t>
  </si>
  <si>
    <t>AGAT</t>
  </si>
  <si>
    <t>glyx[m] + ala[m] -&gt; gly[m] + pyr[m]</t>
  </si>
  <si>
    <t>2.6.1.44</t>
  </si>
  <si>
    <t>T_GLN_CM</t>
  </si>
  <si>
    <t>gln[c] &lt;=&gt; gln[m]</t>
  </si>
  <si>
    <t>T_GLN_MC</t>
  </si>
  <si>
    <t>gln[m] + atp[c] -&gt; gln[c] + adp[c] + pi[c]</t>
  </si>
  <si>
    <t>T_ARG_CM</t>
  </si>
  <si>
    <t>arg[m] &lt;=&gt; arg[c]</t>
  </si>
  <si>
    <t>T_SER_CM</t>
  </si>
  <si>
    <t>ser[m] &lt;=&gt; ser[c]</t>
  </si>
  <si>
    <t>T_GLY_CM</t>
  </si>
  <si>
    <t>Neutral amino acid transport</t>
  </si>
  <si>
    <t>gly[m] &lt;=&gt; gly[c]</t>
  </si>
  <si>
    <t>T_ALA_CM</t>
  </si>
  <si>
    <t>ala[c] &lt;=&gt; ala[m]</t>
  </si>
  <si>
    <t>T_ALA_MC</t>
  </si>
  <si>
    <t>ala[m] + atp[c] -&gt; ala[c] + adp[c] + pi[c]</t>
  </si>
  <si>
    <t>T_PRO_CM</t>
  </si>
  <si>
    <t>pro[m] &lt;=&gt; pro[c]</t>
  </si>
  <si>
    <t>T_VAL</t>
  </si>
  <si>
    <t>val[m] &lt;=&gt; val[c]</t>
  </si>
  <si>
    <t>T_FORM_CM</t>
  </si>
  <si>
    <t>form[m] &lt;=&gt; form[c]</t>
  </si>
  <si>
    <t>T_COA_CM</t>
  </si>
  <si>
    <t>coa[c] &lt;=&gt; coa[m]</t>
  </si>
  <si>
    <t>THRDEHY_M</t>
  </si>
  <si>
    <t>threonine dehydratase</t>
  </si>
  <si>
    <t>thr[m] -&gt; nh3[m] + 2oxobut[m]</t>
  </si>
  <si>
    <t>threonine metab</t>
  </si>
  <si>
    <t>19518 or 49047</t>
  </si>
  <si>
    <t>4.3.1.19, r00996</t>
  </si>
  <si>
    <t>T_SER_CP</t>
  </si>
  <si>
    <t>ser[c] + atp[c] -&gt; ser[p] + adp[c] + pi[c]</t>
  </si>
  <si>
    <t>T_SER_PC</t>
  </si>
  <si>
    <t>ser[p] + atp[c] -&gt; ser[c] + adp[c] + pi[c]</t>
  </si>
  <si>
    <t>SERNH3LY</t>
  </si>
  <si>
    <t>serine ammonia-lyase</t>
  </si>
  <si>
    <t>ser[p] -&gt; pyr[p] + nh3[p]</t>
  </si>
  <si>
    <t>serine degradation</t>
  </si>
  <si>
    <t>4.3.1.17, r00220</t>
  </si>
  <si>
    <t>HPR_NADP</t>
  </si>
  <si>
    <t>hydroxypyruvate reductase</t>
  </si>
  <si>
    <t>glyt[m] + nadp[m] &lt;=&gt; hpyr[m] + nadph[m] + h[m]</t>
  </si>
  <si>
    <t>1.1.1.81</t>
  </si>
  <si>
    <t>GLYCTK</t>
  </si>
  <si>
    <t>glycerate kinase</t>
  </si>
  <si>
    <t>atp[m] + glyt[m] &lt;=&gt; gly3p[m] + adp[m]</t>
  </si>
  <si>
    <t>2.7.1.31</t>
  </si>
  <si>
    <t>GOX2</t>
  </si>
  <si>
    <t>glyct[m] + o2[m] -&gt; glyx[m] + h2o2[m]</t>
  </si>
  <si>
    <t>GDCP_M</t>
  </si>
  <si>
    <t>gycine decarboxylase p-protein</t>
  </si>
  <si>
    <t>gly[m] + lpp[m] -&gt; samdhlp[m] + co2[m]</t>
  </si>
  <si>
    <t>glycine cleavage</t>
  </si>
  <si>
    <t>22187 or 32847</t>
  </si>
  <si>
    <t>1.4.4.2, r03425</t>
  </si>
  <si>
    <t>GLYDECTPRO</t>
  </si>
  <si>
    <t>glycine decarboxylase t-protein</t>
  </si>
  <si>
    <t>samdhlp[m] + thf[m] -&gt; dhlp[m] + mthf[m] + nh3[m]</t>
  </si>
  <si>
    <t>2.1.2.10, r04125</t>
  </si>
  <si>
    <t>THRSYN_m</t>
  </si>
  <si>
    <t>threonine synthase</t>
  </si>
  <si>
    <t>plhomos[m] + h2o[m] -&gt; thr[m] + pi[m]</t>
  </si>
  <si>
    <t>threonine synthesis</t>
  </si>
  <si>
    <t>4.2.3.1</t>
  </si>
  <si>
    <t>NADPP_M</t>
  </si>
  <si>
    <t>NADP phosphatase</t>
  </si>
  <si>
    <t>h2o[m] + nadp[m] -&gt; nad[m] + pi[m]</t>
  </si>
  <si>
    <t>3.1.3.2</t>
  </si>
  <si>
    <t>NADPP</t>
  </si>
  <si>
    <t>h2o[c] + nadp[c] -&gt; nad[c] + pi[c]</t>
  </si>
  <si>
    <t>48970, 48446, 42561, 42763</t>
  </si>
  <si>
    <t>P_C</t>
  </si>
  <si>
    <t>Pyrophosphatase</t>
  </si>
  <si>
    <t>ppi[c] + h2o[c] -&gt; 2 pi[c] + h[c]</t>
  </si>
  <si>
    <t>15815, 14529, 21183, 26190, 32916, 32923</t>
  </si>
  <si>
    <t>3.6.1.1</t>
  </si>
  <si>
    <t>T_H2O_MC</t>
  </si>
  <si>
    <t>water exchange</t>
  </si>
  <si>
    <t>h2o[c] &lt;=&gt; h2o[m]</t>
  </si>
  <si>
    <t>DILIPOAT</t>
  </si>
  <si>
    <t>coa[c] + aclipoE[c] &lt;=&gt; acca[c] + dilipoE[c]</t>
  </si>
  <si>
    <t xml:space="preserve">40430 or bd1828 </t>
  </si>
  <si>
    <t>G3PNADPOR</t>
  </si>
  <si>
    <t>glyceraldehyde 3 phosphate NADP oxidoreductase</t>
  </si>
  <si>
    <t>g3p[c] + nadp[c] + h2o[c] -&gt; nadph[c] + gly3p[c] + 2 h[c]</t>
  </si>
  <si>
    <t>1.2.1.9</t>
  </si>
  <si>
    <t>ORNAMT</t>
  </si>
  <si>
    <t>ornithine aminotransferase</t>
  </si>
  <si>
    <t>orn[m] + oxoglut[m] &lt;=&gt; glu5[m] + glu[m]</t>
  </si>
  <si>
    <t>2.6.1.13, r00667</t>
  </si>
  <si>
    <t>ORNOXAT_M</t>
  </si>
  <si>
    <t>L-ornithine:2-oxoglutarate aminotransferase</t>
  </si>
  <si>
    <t>glu5[m] &lt;=&gt; p5c[m] + h2o[m]</t>
  </si>
  <si>
    <t>non enzymatic</t>
  </si>
  <si>
    <t>r03314</t>
  </si>
  <si>
    <t>ALDDEHP</t>
  </si>
  <si>
    <t>(S)-1-pyrroline-5-carboxylate:NADP+ oxidoreductase</t>
  </si>
  <si>
    <t>p5c[m] + nadp[m] + 2 h2o[m] -&gt; glu[m] + nadph[m] + h[m]</t>
  </si>
  <si>
    <t>1.5.1.12</t>
  </si>
  <si>
    <t>OCD_M</t>
  </si>
  <si>
    <t>ornithine cyclodeaminase</t>
  </si>
  <si>
    <t>orn[m] -&gt; pro[m] + nh3[m]</t>
  </si>
  <si>
    <t>ornithine, proline metabolism</t>
  </si>
  <si>
    <t>4.3.1.12</t>
  </si>
  <si>
    <t>ALDDEH</t>
  </si>
  <si>
    <t>aldehyde dehydrogenase</t>
  </si>
  <si>
    <t>p5c[m] + nad[m] + 2 h2o[m] -&gt; glu[m] + nadh[m] + h[m]</t>
  </si>
  <si>
    <t>CTS2</t>
  </si>
  <si>
    <t>ATP-citrate lyase</t>
  </si>
  <si>
    <t>cit[c] + atp[c] + coa[c] -&gt; oxaloacet[c] + acca[c] + pi[c] + adp[c] + h[c]</t>
  </si>
  <si>
    <t>2.3.3.8</t>
  </si>
  <si>
    <t>T_PYR_CM3</t>
  </si>
  <si>
    <t>pyr[c] + oh[m] &lt;=&gt; pyr[m] + oh[c]</t>
  </si>
  <si>
    <t>PTA</t>
  </si>
  <si>
    <t>pi[c] + acca[c] &lt;=&gt; coa[c] + acetylp[c]</t>
  </si>
  <si>
    <t>ACK</t>
  </si>
  <si>
    <t>acetate kinase</t>
  </si>
  <si>
    <t>acetylp[c] + adp[c] + h[c] -&gt; acet[c] + atp[c]</t>
  </si>
  <si>
    <t>2.7.2.1</t>
  </si>
  <si>
    <t>XPK</t>
  </si>
  <si>
    <t>fructose-6-phosphate phosphetolase</t>
  </si>
  <si>
    <t>pi[c] + f6p[c] -&gt; e4p[c] + h2o[c] + acetylp[c]</t>
  </si>
  <si>
    <t>phosphoketolase pathway</t>
  </si>
  <si>
    <t>4.1.2.22</t>
  </si>
  <si>
    <t>XPK2</t>
  </si>
  <si>
    <t>pi[c] + xu5p[c] -&gt; g3p[c] + h2o[c] + acetylp[c]</t>
  </si>
  <si>
    <t>4.1.2.9</t>
  </si>
  <si>
    <t>DAO</t>
  </si>
  <si>
    <t>gly[c] + h2o[c] + o2[c] -&gt; glyx[c] + nh3[c] + h2o2[c]</t>
  </si>
  <si>
    <t>1.4.3.3</t>
  </si>
  <si>
    <t>PGP_C</t>
  </si>
  <si>
    <t>pglyct[c] + h2o[c] -&gt; glyct[c] + pi[c]</t>
  </si>
  <si>
    <t>17199, 1048</t>
  </si>
  <si>
    <t>T_GLYX_CM</t>
  </si>
  <si>
    <t>glyx[c] &lt;=&gt; glyx[m]</t>
  </si>
  <si>
    <t>T_GLYX_CX</t>
  </si>
  <si>
    <t>glyx[c] &lt;=&gt; glyx[x]</t>
  </si>
  <si>
    <t>T_GLYX_CP</t>
  </si>
  <si>
    <t>glyx[c] &lt;=&gt; glyx[p]</t>
  </si>
  <si>
    <t>T_GLYCT_PX</t>
  </si>
  <si>
    <t>glycolate transport</t>
  </si>
  <si>
    <t>glyct[p] &lt;=&gt; glyct[c]</t>
  </si>
  <si>
    <t>T_GLYCT_CP</t>
  </si>
  <si>
    <t>glyct[c] &lt;=&gt; glyct[x]</t>
  </si>
  <si>
    <t>T_GLYT_CP</t>
  </si>
  <si>
    <t>glycerate transport</t>
  </si>
  <si>
    <t>glyt[p] &lt;=&gt; glyt[c]</t>
  </si>
  <si>
    <t>T_GLYT_CM</t>
  </si>
  <si>
    <t>glyt[m] &lt;=&gt; glyt[c]</t>
  </si>
  <si>
    <t>T_GLYCT_PM</t>
  </si>
  <si>
    <t>glyct[c] &lt;=&gt; glyct[m]</t>
  </si>
  <si>
    <t>EX_GLYCT</t>
  </si>
  <si>
    <t>glycolate release</t>
  </si>
  <si>
    <t xml:space="preserve">glyct[c] &lt;=&gt; </t>
  </si>
  <si>
    <t>GOX1</t>
  </si>
  <si>
    <t>glyct[x] + o2[x] -&gt; glyx[x] + h2o2[x]</t>
  </si>
  <si>
    <t>1.1.3.15</t>
  </si>
  <si>
    <t>EX_ACCA_XM</t>
  </si>
  <si>
    <t>acca[x] &lt;=&gt; acca[m]</t>
  </si>
  <si>
    <t>EX_MAL_XM</t>
  </si>
  <si>
    <t>mal[x] &lt;=&gt; mal[m]</t>
  </si>
  <si>
    <t>EX_COA_XM</t>
  </si>
  <si>
    <t>coa[x] &lt;=&gt; coa[m]</t>
  </si>
  <si>
    <t>EX_OAA_XM</t>
  </si>
  <si>
    <t>oxaloacet[x] &lt;=&gt; oxaloacet[m]</t>
  </si>
  <si>
    <t>MLS</t>
  </si>
  <si>
    <t>acca[x] + glyx[x] + h2o[x] -&gt; mal[x] + coa[x] + h[x]</t>
  </si>
  <si>
    <t>2.3.3.9</t>
  </si>
  <si>
    <t>ICL</t>
  </si>
  <si>
    <t>isocitrate lyase</t>
  </si>
  <si>
    <t>isocit[x] -&gt; suc[x] + glyx[x]</t>
  </si>
  <si>
    <t>4.1.3.1</t>
  </si>
  <si>
    <t>T_SUC_XM</t>
  </si>
  <si>
    <t>suc[x] &lt;=&gt; suc[m]</t>
  </si>
  <si>
    <t>acca[x] + h2o[x] + oxaloacet[x] -&gt; cit[x] + coa[x]</t>
  </si>
  <si>
    <t>EX_H_X</t>
  </si>
  <si>
    <t xml:space="preserve">h[x] &lt;=&gt; </t>
  </si>
  <si>
    <t>EX_H2O2_X</t>
  </si>
  <si>
    <t xml:space="preserve">h2o2[x] &lt;=&gt; </t>
  </si>
  <si>
    <t>EX_O2_X</t>
  </si>
  <si>
    <t xml:space="preserve">o2[x] &lt;=&gt; </t>
  </si>
  <si>
    <t>EX_H2O_X</t>
  </si>
  <si>
    <t xml:space="preserve">h2o[x] &lt;=&gt; </t>
  </si>
  <si>
    <t>EX_HNO3</t>
  </si>
  <si>
    <t xml:space="preserve">hno3[c] &lt;=&gt; </t>
  </si>
  <si>
    <t>26029, 54101</t>
  </si>
  <si>
    <t>NR</t>
  </si>
  <si>
    <t>nitrate reductase (NADPH)</t>
  </si>
  <si>
    <t>hno3[c] + nadh[c] + h[c] -&gt; hno2[c] + nad[c] + h2o[c]</t>
  </si>
  <si>
    <t>1.7.1.2</t>
  </si>
  <si>
    <t>NIR</t>
  </si>
  <si>
    <t>hno2[c] + 3 nadph[c] + 4 h[c] -&gt; nh3[c] + 3 nadp[c] + h2o[c]</t>
  </si>
  <si>
    <t>1.7.1.4</t>
  </si>
  <si>
    <t>T_NH3_CM</t>
  </si>
  <si>
    <t>nh3[c] &lt;=&gt; nh3[m]</t>
  </si>
  <si>
    <t>ALTRAN</t>
  </si>
  <si>
    <t>alanine transaminase</t>
  </si>
  <si>
    <t>pyr[c] + glu[c] &lt;=&gt; ala[c] + oxoglut[c]</t>
  </si>
  <si>
    <t>34010, bd475</t>
  </si>
  <si>
    <t>2.6.1.2</t>
  </si>
  <si>
    <t>GOT1</t>
  </si>
  <si>
    <t>aspartate aminotransferase, cytosolic</t>
  </si>
  <si>
    <t>oxaloacet[c] + glu[c] &lt;=&gt; asp[c] + oxoglut[c]</t>
  </si>
  <si>
    <t>23059 or 43315 or 870</t>
  </si>
  <si>
    <t>ME2</t>
  </si>
  <si>
    <t>NADP malic enzyme (Oxaloacetate-decarboxylating?) (NADP)</t>
  </si>
  <si>
    <t>mal[c] + nadp[c] -&gt; pyr[c] + co2[c] + nadph[c] + h[c]</t>
  </si>
  <si>
    <t>malate, C4</t>
  </si>
  <si>
    <t>1.1.1.40</t>
  </si>
  <si>
    <t>AO</t>
  </si>
  <si>
    <t>aspartate oxidase</t>
  </si>
  <si>
    <t>asp[c] + o2[c] -&gt; imns[c] + h[c] + h2o2[c]</t>
  </si>
  <si>
    <t>1.4.3.16</t>
  </si>
  <si>
    <t>QNS</t>
  </si>
  <si>
    <t>quinolinate synthase</t>
  </si>
  <si>
    <t>imns[c] + gp[c] -&gt; pi[c] + 2 h2o[c] + qt[c]</t>
  </si>
  <si>
    <t>2.5.1.72</t>
  </si>
  <si>
    <t>NRN</t>
  </si>
  <si>
    <t>qn[c] + 2 h[c] + prpp[c] -&gt; co2[c] + ppi[c] + nrn[c]</t>
  </si>
  <si>
    <t>2.4.2.19</t>
  </si>
  <si>
    <t>atp[c] + nrn[c] -&gt; ppi[c] + nadn[c]</t>
  </si>
  <si>
    <t>NADB</t>
  </si>
  <si>
    <t>nh3[c] + atp[c] + nadn[c] -&gt; amp[c] + ppi[c] + nad[c] + h[c]</t>
  </si>
  <si>
    <t>6.3.1.5</t>
  </si>
  <si>
    <t>NADB2</t>
  </si>
  <si>
    <t>gln[c] + atp[c] + nadn[c] -&gt; gly[c] + amp[c] + ppi[c] + nad[c] + 2 h[c]</t>
  </si>
  <si>
    <t>6.3.5.1</t>
  </si>
  <si>
    <t>EX_H2O2_C</t>
  </si>
  <si>
    <t xml:space="preserve">h2o2[c] &lt;=&gt; </t>
  </si>
  <si>
    <t>ASNSYNTH</t>
  </si>
  <si>
    <t>asparagine synthase (glutamine-hydrolysing)</t>
  </si>
  <si>
    <t>atp[c] + asp[c] + gln[c] + h2o[c] -&gt; amp[c] + ppi[c] + asn[c] + glu[c]</t>
  </si>
  <si>
    <t>6.3.5.4, r00483 and r00256</t>
  </si>
  <si>
    <t>CPSII_NH3</t>
  </si>
  <si>
    <t>2 atp[c] + gln[c] + nh3[c] + h2o[c] -&gt; glu[c] + 2 adp[c] + pi[c] + carbmylp[c] + 4 h[c]</t>
  </si>
  <si>
    <t>first commited step for pyrimidines</t>
  </si>
  <si>
    <t>6.3.5.5</t>
  </si>
  <si>
    <t>CPSII_GLN</t>
  </si>
  <si>
    <t>Carbamoyl-phosphate synthase II</t>
  </si>
  <si>
    <t>2 atp[c] + gln[c] + hco3[c] + h2o[c] -&gt; glu[c] + 2 adp[c] + pi[c] + carbmylp[c] + 4 h[c]</t>
  </si>
  <si>
    <t>ASUS</t>
  </si>
  <si>
    <t>argininosuccinate synthase</t>
  </si>
  <si>
    <t>atp[c] + citl[c] + asp[c] -&gt; amp[c] + ppi[c] + argsuc[c]</t>
  </si>
  <si>
    <t>6.3.4.5</t>
  </si>
  <si>
    <t>ASL</t>
  </si>
  <si>
    <t>argininosuccinate lyase</t>
  </si>
  <si>
    <t>argsuc[c] -&gt; fum[c] + arg[c]</t>
  </si>
  <si>
    <t>4.3.2.1</t>
  </si>
  <si>
    <t>ARG</t>
  </si>
  <si>
    <t>arginase</t>
  </si>
  <si>
    <t>arg[c] + h2o[c] -&gt; orn[c] + urea[c]</t>
  </si>
  <si>
    <t>urea cycle, arginine</t>
  </si>
  <si>
    <t>3.5.3.1</t>
  </si>
  <si>
    <t>URE</t>
  </si>
  <si>
    <t>urease</t>
  </si>
  <si>
    <t>urea[c] + h2o[c] -&gt; co2[c] + 2 nh3[c]</t>
  </si>
  <si>
    <t>3.5.1.5</t>
  </si>
  <si>
    <t>EX_UREA</t>
  </si>
  <si>
    <t xml:space="preserve">urea[c] &lt;=&gt; </t>
  </si>
  <si>
    <t>EX_NH3</t>
  </si>
  <si>
    <t xml:space="preserve">nh3[c] &lt;=&gt; </t>
  </si>
  <si>
    <t>bd972</t>
  </si>
  <si>
    <t>ASPNH4</t>
  </si>
  <si>
    <t>aspartate--ammonia ligase</t>
  </si>
  <si>
    <t>atp[c] + asp[c] + nh3[c] -&gt; amp[c] + ppi[c] + asn[c] + h[c]</t>
  </si>
  <si>
    <t>18911, 44902</t>
  </si>
  <si>
    <t>6.3.1.1</t>
  </si>
  <si>
    <t>ASPR</t>
  </si>
  <si>
    <t>asparaginase</t>
  </si>
  <si>
    <t>asn[c] + h2o[c] -&gt; asp[c] + nh3[c] + h[c]</t>
  </si>
  <si>
    <t>4073, 20905</t>
  </si>
  <si>
    <t>3.5.1.1</t>
  </si>
  <si>
    <t>GDH2_NAD</t>
  </si>
  <si>
    <t>oxoglut[c] + nh3[c] + nadh[c] + 2 h[c] -&gt; glu[c] + h2o[c] + nad[c]</t>
  </si>
  <si>
    <t>GDH2_NADP</t>
  </si>
  <si>
    <t>oxoglut[c] + nh3[c] + nadph[c] + 2 h[c] -&gt; glu[c] + h2o[c] + nadp[c]</t>
  </si>
  <si>
    <t>ACS_C</t>
  </si>
  <si>
    <t>acet[c] + atp[c] + coa[c] -&gt; acca[c] + amp[c] + ppi[c]</t>
  </si>
  <si>
    <t>22974, 645</t>
  </si>
  <si>
    <t>AGAS_P</t>
  </si>
  <si>
    <t>acca[p] + glu[p] -&gt; coa[p] + actylglutmt[p]</t>
  </si>
  <si>
    <t>2.3.1.1</t>
  </si>
  <si>
    <t>AGAS</t>
  </si>
  <si>
    <t>acca[c] + glu[c] -&gt; coa[c] + actylglutmt[c]</t>
  </si>
  <si>
    <t>AGAS_M</t>
  </si>
  <si>
    <t>acca[m] + glu[m] -&gt; coa[m] + actylglutmt[m]</t>
  </si>
  <si>
    <t>ARGB</t>
  </si>
  <si>
    <t>actylglutmt[c] + atp[c] -&gt; adp[c] + actylglutmylp[c]</t>
  </si>
  <si>
    <t>432, 43249</t>
  </si>
  <si>
    <t>2.7.2.8</t>
  </si>
  <si>
    <t>ARGC</t>
  </si>
  <si>
    <t>actylglutmylp[c] + nadph[c] + h[c] -&gt; pi[c] + nadp[c] + actylgsem[c]</t>
  </si>
  <si>
    <t>1.2.1.38</t>
  </si>
  <si>
    <t>ARD</t>
  </si>
  <si>
    <t>actylgsem[c] + glu[c] -&gt; oxoglut[c] + actorn[c]</t>
  </si>
  <si>
    <t>2.6.1.11</t>
  </si>
  <si>
    <t>ACY1</t>
  </si>
  <si>
    <t>actorn[c] + h2o[c] -&gt; orn[c] + acet[c]</t>
  </si>
  <si>
    <t>3.5.1.14</t>
  </si>
  <si>
    <t>T_ACET_PC</t>
  </si>
  <si>
    <t>acetate transport</t>
  </si>
  <si>
    <t>acet[c] &lt;=&gt; acet[p]</t>
  </si>
  <si>
    <t>T_ACET_CM</t>
  </si>
  <si>
    <t>acet[c] &lt;=&gt; acet[m]</t>
  </si>
  <si>
    <t>OCD</t>
  </si>
  <si>
    <t>orn[c] -&gt; pro[c] + nh3[c]</t>
  </si>
  <si>
    <t>35643, 34775</t>
  </si>
  <si>
    <t>PROOX</t>
  </si>
  <si>
    <t>proline oxidase</t>
  </si>
  <si>
    <t>p5c[c] + nadh[c] + h[c] -&gt; pro[c] + nad[c]</t>
  </si>
  <si>
    <t>arginine and proline metabolism</t>
  </si>
  <si>
    <t>25379, 25, 16375</t>
  </si>
  <si>
    <t>1.5.1.2</t>
  </si>
  <si>
    <t>GLUT5K</t>
  </si>
  <si>
    <t>glutamate 5-kinase</t>
  </si>
  <si>
    <t>atp[c] + glu[c] -&gt; adp[c] + glutmylp[c]</t>
  </si>
  <si>
    <t>2.7.2.11</t>
  </si>
  <si>
    <t>GLUT5SEM_P</t>
  </si>
  <si>
    <t>glutamate-5-semialdehyde dehydrogenase</t>
  </si>
  <si>
    <t>glutmylp[c] + nadph[c] + h[c] -&gt; glu5[c] + pi[c] + nadp[c]</t>
  </si>
  <si>
    <t>1.2.1.41</t>
  </si>
  <si>
    <t>ORNOXAT</t>
  </si>
  <si>
    <t>glu5[c] &lt;=&gt; p5c[c] + h2o[c]</t>
  </si>
  <si>
    <t>PRONADP</t>
  </si>
  <si>
    <t>L-Proline:NADP+ 5-oxidoreductase</t>
  </si>
  <si>
    <t>p5c[c] + nadph[c] + h[c] -&gt; pro[c] + nadp[c]</t>
  </si>
  <si>
    <t>T_P5C</t>
  </si>
  <si>
    <t>p5c[c] &lt;=&gt; p5c[p]</t>
  </si>
  <si>
    <t>P5C</t>
  </si>
  <si>
    <t>glu5[p] &lt;=&gt; p5c[p] + h2o[p]</t>
  </si>
  <si>
    <t>ORNDEC</t>
  </si>
  <si>
    <t>ornithine decarboxylase 2</t>
  </si>
  <si>
    <t>orn[c] -&gt; put[c] + co2[c]</t>
  </si>
  <si>
    <t>arginine and proline metabolism, amino acid degradation, glutathione</t>
  </si>
  <si>
    <t>4.1.1.17</t>
  </si>
  <si>
    <t>SPE</t>
  </si>
  <si>
    <t>spermine/spermidine synthase</t>
  </si>
  <si>
    <t>adsmeth[c] + put[c] -&gt; met5thad[c] + sper[c]</t>
  </si>
  <si>
    <t>arginine and proline metabolism, amino acid degradation</t>
  </si>
  <si>
    <t>55177, 13386, 42788 (S)</t>
  </si>
  <si>
    <t>2.5.1.16</t>
  </si>
  <si>
    <t>SPRN</t>
  </si>
  <si>
    <t>adsmeth[c] + sper[c] -&gt; met5thad[c] + sprn[c]</t>
  </si>
  <si>
    <t>MTAN</t>
  </si>
  <si>
    <t>met5thad[c] + h2o[c] -&gt; adenine[c] + mrib[c]</t>
  </si>
  <si>
    <t>cysteine and methionine</t>
  </si>
  <si>
    <t>3.2.2.16</t>
  </si>
  <si>
    <t>METK</t>
  </si>
  <si>
    <t>mrib[c] + atp[c] -&gt; adp[c] + mtr1p[c]</t>
  </si>
  <si>
    <t>2.7.1.100</t>
  </si>
  <si>
    <t>MTR</t>
  </si>
  <si>
    <t>mtr1p[c] -&gt; mtru1p[c]</t>
  </si>
  <si>
    <t>5.3.1.23</t>
  </si>
  <si>
    <t>MTRU</t>
  </si>
  <si>
    <t>mtru1p[c] -&gt; h2o[c] + dm1p[c]</t>
  </si>
  <si>
    <t>4.2.1.109</t>
  </si>
  <si>
    <t>E1</t>
  </si>
  <si>
    <t>dm1p[c] + h2o[c] -&gt; pi[c] + dkmp[c]</t>
  </si>
  <si>
    <t>3.1.3.77</t>
  </si>
  <si>
    <t>ARD[1]</t>
  </si>
  <si>
    <t>dkmp[c] + o2[c] -&gt; form[c] + meth2o[c]</t>
  </si>
  <si>
    <t>1.13.11.54</t>
  </si>
  <si>
    <t>meth2o[c] + glu[c] -&gt; met[c] + oxoglut[c]</t>
  </si>
  <si>
    <t>TYRAT_P</t>
  </si>
  <si>
    <t>meth2o[p] + glu[p] -&gt; met[p] + oxoglut[p]</t>
  </si>
  <si>
    <t>PUNPI</t>
  </si>
  <si>
    <t>aden[c] + pi[c] &lt;=&gt; adenine[c] + r1p[c]</t>
  </si>
  <si>
    <t>2.4.2.1</t>
  </si>
  <si>
    <t>GUANS</t>
  </si>
  <si>
    <t>guans[c] + pi[c] &lt;=&gt; guan[c] + r1p[c]</t>
  </si>
  <si>
    <t>G</t>
  </si>
  <si>
    <t>g[c] + pi[c] &lt;=&gt; guan[c] + dr1p[c]</t>
  </si>
  <si>
    <t>U</t>
  </si>
  <si>
    <t>u[c] + pi[c] &lt;=&gt; urac[c] + dr1p[c]</t>
  </si>
  <si>
    <t>A</t>
  </si>
  <si>
    <t>a[c] + pi[c] &lt;=&gt; adenine[c] + dr1p[c]</t>
  </si>
  <si>
    <t>APRT</t>
  </si>
  <si>
    <t>amp[c] + ppi[c] &lt;=&gt; adenine[c] + prpp[c]</t>
  </si>
  <si>
    <t>2.4.2.7</t>
  </si>
  <si>
    <t>APRTG</t>
  </si>
  <si>
    <t>gmp[c] + ppi[c] &lt;=&gt; guan[c] + prpp[c]</t>
  </si>
  <si>
    <t>ADEN</t>
  </si>
  <si>
    <t>h2o[c] + amp[c] -&gt; aden[c] + pi[c]</t>
  </si>
  <si>
    <t>1784, 43694, 47436</t>
  </si>
  <si>
    <t>3.1.3.5</t>
  </si>
  <si>
    <t>DAMP</t>
  </si>
  <si>
    <t>a[c] + pi[c] &lt;=&gt; damp[c] + h2o[c]</t>
  </si>
  <si>
    <t>CMP</t>
  </si>
  <si>
    <t>cmp[c] + h2o[c] -&gt; cyt[c] + pi[c]</t>
  </si>
  <si>
    <t>UMP</t>
  </si>
  <si>
    <t>ump[c] + h2o[c] -&gt; urid[c] + pi[c]</t>
  </si>
  <si>
    <t>IMP</t>
  </si>
  <si>
    <t>imp[c] + h2o[c] -&gt; inos[c] + pi[c]</t>
  </si>
  <si>
    <t>GMP</t>
  </si>
  <si>
    <t>gmp[c] + h2o[c] -&gt; guans[c] + pi[c]</t>
  </si>
  <si>
    <t>DTMP</t>
  </si>
  <si>
    <t>dtmp[c] + h2o[c] -&gt; thym[c] + pi[c]</t>
  </si>
  <si>
    <t>DCMP</t>
  </si>
  <si>
    <t>dcmp[c] + h2o[c] &lt;=&gt; c[c] + pi[c]</t>
  </si>
  <si>
    <t>DGMP</t>
  </si>
  <si>
    <t>dgmp[c] + h2o[c] &lt;=&gt; g[c] + pi[c]</t>
  </si>
  <si>
    <t>DUMP</t>
  </si>
  <si>
    <t>dump[c] + h2o[c] &lt;=&gt; u[c] + pi[c]</t>
  </si>
  <si>
    <t>ADEN_M</t>
  </si>
  <si>
    <t>h2o[m] + amp[m] -&gt; aden[m] + pi[m]</t>
  </si>
  <si>
    <t>DAMP_M</t>
  </si>
  <si>
    <t>a[m] + pi[m] &lt;=&gt; damp[m] + h2o[m]</t>
  </si>
  <si>
    <t>CMP_M</t>
  </si>
  <si>
    <t>cmp[m] + h2o[m] -&gt; cyt[m] + pi[m]</t>
  </si>
  <si>
    <t>UMP_M</t>
  </si>
  <si>
    <t>ump[m] + h2o[m] -&gt; urid[m] + pi[m]</t>
  </si>
  <si>
    <t>IMP_M</t>
  </si>
  <si>
    <t>imp[m] + h2o[m] -&gt; inos[m] + pi[m]</t>
  </si>
  <si>
    <t>GMP_M</t>
  </si>
  <si>
    <t>gmp[m] + h2o[m] -&gt; guans[m] + pi[m]</t>
  </si>
  <si>
    <t>DTMP_m</t>
  </si>
  <si>
    <t>dtmp[m] + h2o[m] -&gt; thym[m] + pi[m]</t>
  </si>
  <si>
    <t>DCMP_M</t>
  </si>
  <si>
    <t>dcmp[m] + h2o[m] &lt;=&gt; c[m] + pi[m]</t>
  </si>
  <si>
    <t>DGMP_M</t>
  </si>
  <si>
    <t>dgmp[m] + h2o[m] &lt;=&gt; g[m] + pi[m]</t>
  </si>
  <si>
    <t>DUMP_m</t>
  </si>
  <si>
    <t>dump[m] + h2o[m] &lt;=&gt; u[m] + pi[m]</t>
  </si>
  <si>
    <t>INOS</t>
  </si>
  <si>
    <t>aden[c] + h2o[c] -&gt; nh3[c] + inos[c]</t>
  </si>
  <si>
    <t>22117 or 3559</t>
  </si>
  <si>
    <t>3.5.4.4</t>
  </si>
  <si>
    <t>HYPOX</t>
  </si>
  <si>
    <t>imp[c] + ppi[c] &lt;=&gt; hypox[c] + prpp[c]</t>
  </si>
  <si>
    <t>2.4.2.8</t>
  </si>
  <si>
    <t>ADENINE</t>
  </si>
  <si>
    <t>GUAN</t>
  </si>
  <si>
    <t>XANTH</t>
  </si>
  <si>
    <t>xmp[c] + ppi[c] &lt;=&gt; xanth[c] + prpp[c]</t>
  </si>
  <si>
    <t>ADLMET_M</t>
  </si>
  <si>
    <t>atp[c] + met[c] + h2o[c] -&gt; pi[c] + ppi[c] + adlmet[c] + h[c]</t>
  </si>
  <si>
    <t>bd913</t>
  </si>
  <si>
    <t>2.5.1.6</t>
  </si>
  <si>
    <t>ADSMETHDEC</t>
  </si>
  <si>
    <t>adenosylmethionine decarboxylase</t>
  </si>
  <si>
    <t>adlmet[c] + h[c] -&gt; adsmeth[c] + co2[c]</t>
  </si>
  <si>
    <t>arginine and proline metabolism, cysteine and methionine metabolism</t>
  </si>
  <si>
    <t>7867, 7621, 3662, 7617</t>
  </si>
  <si>
    <t>4.1.1.50</t>
  </si>
  <si>
    <t>AK</t>
  </si>
  <si>
    <t xml:space="preserve">aspartinase </t>
  </si>
  <si>
    <t>atp[c] + asp[c] -&gt; adp[c] + aspphos[c]</t>
  </si>
  <si>
    <t>lysine, homoserine</t>
  </si>
  <si>
    <t>47956, 22113</t>
  </si>
  <si>
    <t>2.7.2.4</t>
  </si>
  <si>
    <t>ASD</t>
  </si>
  <si>
    <t>aspartate-semialdehyde dehydrogenase</t>
  </si>
  <si>
    <t>aspphos[c] + nadph[c] + h[c] -&gt; semiald[c] + pi[c] + nadp[c]</t>
  </si>
  <si>
    <t>10757, 107</t>
  </si>
  <si>
    <t>1.2.1.11</t>
  </si>
  <si>
    <t>HSD</t>
  </si>
  <si>
    <t xml:space="preserve">bifunctional aspartinase / homoserine dehydrogenase 1 </t>
  </si>
  <si>
    <t>semiald[c] + nadh[c] + h[c] -&gt; homos[c] + nad[c]</t>
  </si>
  <si>
    <t>22113, 48694</t>
  </si>
  <si>
    <t>1.1.1.3</t>
  </si>
  <si>
    <t>HSD1</t>
  </si>
  <si>
    <t xml:space="preserve">bifunctional aspartinase / homoserine dhd 1 </t>
  </si>
  <si>
    <t>semiald[c] + nadph[c] + h[c] -&gt; homos[c] + nadp[c]</t>
  </si>
  <si>
    <t>T_HOMOS</t>
  </si>
  <si>
    <t>homos[c] &lt;=&gt; homos[p]</t>
  </si>
  <si>
    <t>HSD_P</t>
  </si>
  <si>
    <t>semiald[p] + nadh[p] + h[p] -&gt; homos[p] + nad[p]</t>
  </si>
  <si>
    <t>HSD1_P</t>
  </si>
  <si>
    <t>semiald[p] + nadph[p] + h[p] -&gt; homos[p] + nadp[p]</t>
  </si>
  <si>
    <t>HSK</t>
  </si>
  <si>
    <t>Homoserine kinase</t>
  </si>
  <si>
    <t>atp[c] + homos[c] &lt;=&gt; adp[c] + plhomos[c]</t>
  </si>
  <si>
    <t>2.7.1.39</t>
  </si>
  <si>
    <t>THRSYN</t>
  </si>
  <si>
    <t>plhomos[c] + h2o[c] -&gt; thr[c] + pi[c]</t>
  </si>
  <si>
    <t>3559, 35594</t>
  </si>
  <si>
    <t>THRALD_M</t>
  </si>
  <si>
    <t>gly[m] + acetyde[m] &lt;=&gt; thr[m]</t>
  </si>
  <si>
    <t>threonine and glycine</t>
  </si>
  <si>
    <t>4.1.2.5</t>
  </si>
  <si>
    <t>THRALD</t>
  </si>
  <si>
    <t>gly[c] + acetyde[c] &lt;=&gt; thr[c]</t>
  </si>
  <si>
    <t>T_GLY_CP</t>
  </si>
  <si>
    <t>gly[c] + atp[c] -&gt; gly[p] + adp[c]</t>
  </si>
  <si>
    <t>T_GLY_PC</t>
  </si>
  <si>
    <t>gly[p] + atp[c] -&gt; gly[c] + adp[c]</t>
  </si>
  <si>
    <t>THRALD_P</t>
  </si>
  <si>
    <t>threonine aldolase</t>
  </si>
  <si>
    <t>gly[p] + acetyde[p] &lt;=&gt; thr[p]</t>
  </si>
  <si>
    <t>CBS</t>
  </si>
  <si>
    <t>cystathionine beta-synthase</t>
  </si>
  <si>
    <t>ser[c] + homocys[c] &lt;=&gt; cysth[c] + h2o[c]</t>
  </si>
  <si>
    <t>4.2.1.22</t>
  </si>
  <si>
    <t>3PGDH</t>
  </si>
  <si>
    <t>D-3-phosphoglycerate dehydrogenase</t>
  </si>
  <si>
    <t>gly3p[c] + nad[c] &lt;=&gt; nadh[c] + h[c] + 3phpyr[c]</t>
  </si>
  <si>
    <t>2607, 33833</t>
  </si>
  <si>
    <t>1.1.1.95</t>
  </si>
  <si>
    <t>3PGDH_M</t>
  </si>
  <si>
    <t>gly3p[m] + nad[m] &lt;=&gt; nadh[m] + h[m] + 3phpyr[m]</t>
  </si>
  <si>
    <t>27166, 45592</t>
  </si>
  <si>
    <t>3PGDH_P</t>
  </si>
  <si>
    <t>gly3p[p] + nad[p] &lt;=&gt; nadh[p] + h[p] + 3phpyr[p]</t>
  </si>
  <si>
    <t>3PGDH2</t>
  </si>
  <si>
    <t>hydrxglut[c] + nad[c] &lt;=&gt; oxoglut[c] + nadh[c] + h[c]</t>
  </si>
  <si>
    <t>PHSERAMTR</t>
  </si>
  <si>
    <t>phosphoserine aminotransferase</t>
  </si>
  <si>
    <t>3phpyr[c] + glu[c] &lt;=&gt; pser[c] + oxoglut[c]</t>
  </si>
  <si>
    <t>serine biosynthesis</t>
  </si>
  <si>
    <t>2.6.1.52</t>
  </si>
  <si>
    <t>PHTOX</t>
  </si>
  <si>
    <t>O-Phospho-4-hydroxy-L-threonine:2-oxoglutarate aminotransferase</t>
  </si>
  <si>
    <t>phydrx[c] + oxoglut[c] &lt;=&gt; oxhydrx[c] + glu[c]</t>
  </si>
  <si>
    <t>PHSERPH</t>
  </si>
  <si>
    <t>phosphoserine phosphatase</t>
  </si>
  <si>
    <t>pser[c] + h2o[c] -&gt; ser[c] + pi[c]</t>
  </si>
  <si>
    <t>19244, 17936</t>
  </si>
  <si>
    <t>3.1.3.3</t>
  </si>
  <si>
    <t>TRPA</t>
  </si>
  <si>
    <t>tryptophan synthase</t>
  </si>
  <si>
    <t>indgp[c] + ser[c] -&gt; g3p[c] + h2o[c] + trp[c]</t>
  </si>
  <si>
    <t>52286 TRPB, 41702</t>
  </si>
  <si>
    <t>4.2.1.20</t>
  </si>
  <si>
    <t>TRPINDGP</t>
  </si>
  <si>
    <t>indgp[c] &lt;=&gt; ind[c] + g3p[c]</t>
  </si>
  <si>
    <t>TRPIND</t>
  </si>
  <si>
    <t>ser[c] + ind[c] -&gt; trp[c] + h2o[c]</t>
  </si>
  <si>
    <t>tryptophan synthesis</t>
  </si>
  <si>
    <t>TRPDEG</t>
  </si>
  <si>
    <t>trp[c] + h2o[c] -&gt; nh3[c] + ind[c] + pyr[c] + h[c]</t>
  </si>
  <si>
    <t>4950, 49505</t>
  </si>
  <si>
    <t>4.1.99.1</t>
  </si>
  <si>
    <t>METX</t>
  </si>
  <si>
    <t>homoserine O-acetyltransferase</t>
  </si>
  <si>
    <t>homos[c] + acca[c] -&gt; acethomser[c] + coa[c]</t>
  </si>
  <si>
    <t>2.3.1.31</t>
  </si>
  <si>
    <t>ACTLY</t>
  </si>
  <si>
    <t>O-acetylhomoserine (thiol)-lyase</t>
  </si>
  <si>
    <t>metthiol[c] + acethomser[c] &lt;=&gt; acet[c] + met[c]</t>
  </si>
  <si>
    <t>2.5.1.49</t>
  </si>
  <si>
    <t>EX_SULF</t>
  </si>
  <si>
    <t>sulfate</t>
  </si>
  <si>
    <t xml:space="preserve">sulf[c] &lt;=&gt; </t>
  </si>
  <si>
    <t>sulfur metabolism</t>
  </si>
  <si>
    <t>SULFA</t>
  </si>
  <si>
    <t>sulf[c] + atp[c] -&gt; ppi[c] + asulf[c]</t>
  </si>
  <si>
    <t>42282 or 19901 or 34493 or 1990</t>
  </si>
  <si>
    <t>2.7.7.4</t>
  </si>
  <si>
    <t>SULFA2</t>
  </si>
  <si>
    <t>asulf[c] + atp[c] -&gt; paps[c] + adp[c] + 2 h[c]</t>
  </si>
  <si>
    <t>19901 or 1990</t>
  </si>
  <si>
    <t>2.7.1.25</t>
  </si>
  <si>
    <t>SULFRED</t>
  </si>
  <si>
    <t>paps[c] + thrdx[c] -&gt; thrdxdis[c] + sulft[c] + pap[c]</t>
  </si>
  <si>
    <t>1.8.4.8</t>
  </si>
  <si>
    <t>H2SFODX</t>
  </si>
  <si>
    <t>sulft[p] + 6 rfdx[p] + 6 h[p] -&gt; h2s[p] + 6 ofdx[p] + 3 h2o[p]</t>
  </si>
  <si>
    <t>1.8.7.1</t>
  </si>
  <si>
    <t>ACETHCYS</t>
  </si>
  <si>
    <t>acethomser[c] + h2s[c] -&gt; acet[c] + homocys[c]</t>
  </si>
  <si>
    <t>SATase</t>
  </si>
  <si>
    <t>serine O-acetyltransferase</t>
  </si>
  <si>
    <t>ser[c] + acca[c] -&gt; acetser[c] + coa[c]</t>
  </si>
  <si>
    <t>cysteine biosynthesis</t>
  </si>
  <si>
    <t>2.3.1.30</t>
  </si>
  <si>
    <t>CYSTS</t>
  </si>
  <si>
    <t>cysteine synthase</t>
  </si>
  <si>
    <t>acetser[c] + h2s[c] -&gt; cys[c] + acet[c]</t>
  </si>
  <si>
    <t>2.5.1.47</t>
  </si>
  <si>
    <t>CYSTS_P</t>
  </si>
  <si>
    <t>acetser[p] + h2s[p] -&gt; cys[p] + acet[p]</t>
  </si>
  <si>
    <t>CYSTS_M</t>
  </si>
  <si>
    <t>acetser[m] + h2s[m] -&gt; cys[m] + acet[m]</t>
  </si>
  <si>
    <t>CYSLY</t>
  </si>
  <si>
    <t>cysteine lyase</t>
  </si>
  <si>
    <t>2ab2e[c] + h2o[c] -&gt; 2oxobut[c] + nh3[c]</t>
  </si>
  <si>
    <t>4.4.1.1</t>
  </si>
  <si>
    <t>CYSAB</t>
  </si>
  <si>
    <t>cysth[c] &lt;=&gt; cys[c] + 2ab2e[c]</t>
  </si>
  <si>
    <t>CYS2</t>
  </si>
  <si>
    <t>cys[c] + h2o[c] -&gt; nh3[c] + pyr[c] + h2s[c]</t>
  </si>
  <si>
    <t>CYS3</t>
  </si>
  <si>
    <t>homos[c] &lt;=&gt; nh3[c] + 2oxobut[c]</t>
  </si>
  <si>
    <t>ACET2LACS</t>
  </si>
  <si>
    <t>s2acetlac synthase</t>
  </si>
  <si>
    <t>2 pyr[c] -&gt; s2acetlac[c] + co2[c]</t>
  </si>
  <si>
    <t>Valine, Pantothenate and coa biosynthesis</t>
  </si>
  <si>
    <t>2.2.1.6</t>
  </si>
  <si>
    <t>KARED</t>
  </si>
  <si>
    <t>ketol-acid reductoisomerase</t>
  </si>
  <si>
    <t>s2acetlac[c] + nadph[c] + h[c] &lt;=&gt; dihyd3mebut[c] + nadp[c]</t>
  </si>
  <si>
    <t>1.1.1.86</t>
  </si>
  <si>
    <t>DH3MB</t>
  </si>
  <si>
    <t>2,3-Dihydroxy-3-methylbutanoate hydro-lyase</t>
  </si>
  <si>
    <t>dihyd3mebut[c] -&gt; 3me2oxobut[c] + h2o[c]</t>
  </si>
  <si>
    <t>4.2.1.9</t>
  </si>
  <si>
    <t>VAL_P</t>
  </si>
  <si>
    <t>glu[p] + 3me2oxobut[p] &lt;=&gt; val[p] + oxoglut[p]</t>
  </si>
  <si>
    <t>2.6.1.42</t>
  </si>
  <si>
    <t>VAL_M</t>
  </si>
  <si>
    <t>glu[m] + 3me2oxobut[m] &lt;=&gt; val[m] + oxoglut[m]</t>
  </si>
  <si>
    <t>VAL</t>
  </si>
  <si>
    <t>transferase</t>
  </si>
  <si>
    <t>glu[c] + 3me2oxobut[c] &lt;=&gt; val[c] + oxoglut[c]</t>
  </si>
  <si>
    <t>28585 or 32849 or 43697</t>
  </si>
  <si>
    <t>PANB</t>
  </si>
  <si>
    <t>3me2oxobut[m] + mthf[m] + h2o[m] -&gt; thf[m] + 2dhp[m]</t>
  </si>
  <si>
    <t>2.1.2.11</t>
  </si>
  <si>
    <t>2dhp[c] + nadph[c] + h[c] &lt;=&gt; nadp[c] + pant[c]</t>
  </si>
  <si>
    <t>APROA</t>
  </si>
  <si>
    <t>sprn[m] + o2[m] + h2o[m] -&gt; sper[m] + aproa[m] + h2o2[m]</t>
  </si>
  <si>
    <t>48603 or 51708</t>
  </si>
  <si>
    <t>1.5.3.16</t>
  </si>
  <si>
    <t>ALAB</t>
  </si>
  <si>
    <t>aproa[m] + nadp[m] + h2o[m] -&gt; alab[m] + nadph[m]</t>
  </si>
  <si>
    <t>PANC</t>
  </si>
  <si>
    <t>atp[m] + pant[m] + alab[m] -&gt; amp[m] + ppi[m] + pnto[m]</t>
  </si>
  <si>
    <t>6.3.2.1</t>
  </si>
  <si>
    <t>COAA</t>
  </si>
  <si>
    <t>atp[c] + pnto[c] -&gt; adp[c] + 4ppan[c]</t>
  </si>
  <si>
    <t>15134 or 3145 or 43766</t>
  </si>
  <si>
    <t>2.7.1.33</t>
  </si>
  <si>
    <t>COAB</t>
  </si>
  <si>
    <t>4ppan[c] + ctp[c] + cys[c] -&gt; cmp[c] + ppi[c] + 4ppcys[c]</t>
  </si>
  <si>
    <t>10089 or 10005</t>
  </si>
  <si>
    <t>6.3.2.5</t>
  </si>
  <si>
    <t>COAC</t>
  </si>
  <si>
    <t>4ppcys[c] -&gt; co2[c] + pan4p[c]</t>
  </si>
  <si>
    <t>4.1.1.36</t>
  </si>
  <si>
    <t>COAD</t>
  </si>
  <si>
    <t>pan4p[c] + atp[c] &lt;=&gt; dpcoa[c] + ppi[c]</t>
  </si>
  <si>
    <t>2.7.7.3</t>
  </si>
  <si>
    <t>COASY</t>
  </si>
  <si>
    <t>atp[c] + dpcoa[c] -&gt; adp[c] + coa[c]</t>
  </si>
  <si>
    <t>12589 or 8876</t>
  </si>
  <si>
    <t>2.7.1.24</t>
  </si>
  <si>
    <t>LYS5</t>
  </si>
  <si>
    <t>coa[c] + apoacp[c] -&gt; acp[c] + pap[c]</t>
  </si>
  <si>
    <t>2.7.8.-</t>
  </si>
  <si>
    <t>pap[c] + h2o[c] &lt;=&gt; amp[c] + pi[c]</t>
  </si>
  <si>
    <t>acp[c] + h2o[c] -&gt; pan4p[c] + apoacp[c]</t>
  </si>
  <si>
    <t>S2A</t>
  </si>
  <si>
    <t>s2a</t>
  </si>
  <si>
    <t>2 pyr[c] -&gt; s2acet2hbut[c] + co2[c]</t>
  </si>
  <si>
    <t>valine, leucine, isoleucine biosynthesis</t>
  </si>
  <si>
    <t>S2A2</t>
  </si>
  <si>
    <t>acetolactate synthase</t>
  </si>
  <si>
    <t>pyr[c] + 2oxobut[c] -&gt; s2acet2hbut[c] + co2[c]</t>
  </si>
  <si>
    <t>2.2.1.6, r08648</t>
  </si>
  <si>
    <t>KARED1</t>
  </si>
  <si>
    <t>s2acet2hbut[c] &lt;=&gt; 3h3me2oxpen[c]</t>
  </si>
  <si>
    <t>KARED2</t>
  </si>
  <si>
    <t>3h3me2oxpen[c] + nadph[c] + h[c] &lt;=&gt; nadp[c] + dh3mpen[c]</t>
  </si>
  <si>
    <t>DH3MPEN</t>
  </si>
  <si>
    <t>dh3mpen</t>
  </si>
  <si>
    <t>dh3mpen[c] &lt;=&gt; 3met2oxp[c] + h2o[c]</t>
  </si>
  <si>
    <t>ILES_P</t>
  </si>
  <si>
    <t>glu[p] + 3met2oxp[p] &lt;=&gt; ile[p] + oxoglut[p]</t>
  </si>
  <si>
    <t>ILES_M</t>
  </si>
  <si>
    <t>glu[m] + 3met2oxp[m] &lt;=&gt; ile[m] + oxoglut[m]</t>
  </si>
  <si>
    <t>ILES</t>
  </si>
  <si>
    <t>glu[c] + 3met2oxp[c] &lt;=&gt; ile[c] + oxoglut[c]</t>
  </si>
  <si>
    <t>LEUA_P</t>
  </si>
  <si>
    <t>acca[p] + h2o[p] + 3me2oxobut[p] -&gt; 2ipm[p] + coa[p] + h[p]</t>
  </si>
  <si>
    <t>2.3.3.13</t>
  </si>
  <si>
    <t>LEUA</t>
  </si>
  <si>
    <t>isopropylmalate synthetase</t>
  </si>
  <si>
    <t>acca[c] + h2o[c] + 3me2oxobut[c] -&gt; 2ipm[c] + coa[c] + h[c]</t>
  </si>
  <si>
    <t>LEU1</t>
  </si>
  <si>
    <t>3-isopropylmalate dehydratase</t>
  </si>
  <si>
    <t>2ipm[c] &lt;=&gt; h2o[c] + isopm[c]</t>
  </si>
  <si>
    <t>leucine biosynthesis</t>
  </si>
  <si>
    <t>4.2.1.33</t>
  </si>
  <si>
    <t>LEU2</t>
  </si>
  <si>
    <t>isopm[c] + h2o[c] &lt;=&gt; 3isopm[c]</t>
  </si>
  <si>
    <t>LEUB</t>
  </si>
  <si>
    <t>3-isopropylmalate dehydrogenase</t>
  </si>
  <si>
    <t>3isopm[c] + nad[c] &lt;=&gt; 2isop2oxs[c] + nadh[c] + h[c]</t>
  </si>
  <si>
    <t>1.1.1.85</t>
  </si>
  <si>
    <t>SPONT</t>
  </si>
  <si>
    <t>spont</t>
  </si>
  <si>
    <t>2isop2oxs[c] -&gt; met2oxopen[c]</t>
  </si>
  <si>
    <t>spontaneous</t>
  </si>
  <si>
    <t>LEU_P</t>
  </si>
  <si>
    <t>Leucine syn</t>
  </si>
  <si>
    <t>glu[p] + met2oxopen[p] &lt;=&gt; leu[p] + oxoglut[p]</t>
  </si>
  <si>
    <t>LEU_M</t>
  </si>
  <si>
    <t>glu[m] + met2oxopen[m] &lt;=&gt; leu[m] + oxoglut[m]</t>
  </si>
  <si>
    <t>LEU</t>
  </si>
  <si>
    <t>glu[c] + met2oxopen[c] &lt;=&gt; leu[c] + oxoglut[c]</t>
  </si>
  <si>
    <t>BKDA1_M</t>
  </si>
  <si>
    <t>3me2oxobut[m] + thpp[m] -&gt; mhthpp[m] + co2[m]</t>
  </si>
  <si>
    <t>Valine, leucine and isoleucine degradation</t>
  </si>
  <si>
    <t>1.2.4.4, r07599</t>
  </si>
  <si>
    <t>BKDA2_M</t>
  </si>
  <si>
    <t>mhthpp[m] + lipoE[m] -&gt; mdlipoe[m] + co2[m]</t>
  </si>
  <si>
    <t>1.2.4.4, r07600</t>
  </si>
  <si>
    <t>BKDA6_M</t>
  </si>
  <si>
    <t>met2oxopen[m] + thpp[m] -&gt; co2[m] + mhbthpp[m]</t>
  </si>
  <si>
    <t>1.2.4.4</t>
  </si>
  <si>
    <t>BKDA7_M</t>
  </si>
  <si>
    <t>mhbthpp[m] + lipoE[m] -&gt; thpp[m] + mbdilipoE[m]</t>
  </si>
  <si>
    <t>BKDA8_M</t>
  </si>
  <si>
    <t>3met2oxp[m] + thpp[m] -&gt; co2[m] + mhbuthpp[m]</t>
  </si>
  <si>
    <t>BKDA9_M</t>
  </si>
  <si>
    <t>mhbuthpp[m] + lipoE[m] -&gt; thpp[m] + 2mbdilipoe[m]</t>
  </si>
  <si>
    <t>BKDA1</t>
  </si>
  <si>
    <t>3me2oxobut[c] + thpp[c] -&gt; mhthpp[c] + co2[c]</t>
  </si>
  <si>
    <t>BKDA2</t>
  </si>
  <si>
    <t>mhthpp[c] + lipoE[c] -&gt; mdlipoe[c] + co2[c]</t>
  </si>
  <si>
    <t>BKDA6</t>
  </si>
  <si>
    <t>met2oxopen[c] + thpp[c] -&gt; co2[c] + mhbthpp[c]</t>
  </si>
  <si>
    <t>BKDA7</t>
  </si>
  <si>
    <t>mhbthpp[c] + lipoE[c] -&gt; thpp[c] + mbdilipoE[c]</t>
  </si>
  <si>
    <t>BKDA8</t>
  </si>
  <si>
    <t>3met2oxp[c] + thpp[c] -&gt; co2[c] + mhbuthpp[c]</t>
  </si>
  <si>
    <t>BKDA9</t>
  </si>
  <si>
    <t>mhbuthpp[c] + lipoE[c] -&gt; thpp[c] + 2mbdilipoe[c]</t>
  </si>
  <si>
    <t>DHLTA_4</t>
  </si>
  <si>
    <t>coa[c] + mdilipoe[c] -&gt; en6l[c] + icoa[c]</t>
  </si>
  <si>
    <t>2.3.1.168</t>
  </si>
  <si>
    <t>DHLTA</t>
  </si>
  <si>
    <t>coa[c] + 2mbdilipoe[c] -&gt; mbcoa[c] + en6l[c]</t>
  </si>
  <si>
    <t>DHLT</t>
  </si>
  <si>
    <t>coa[c] + mbdilipoE[c] -&gt; 3mbcoa[c] + en6l[c]</t>
  </si>
  <si>
    <t>ICOADH</t>
  </si>
  <si>
    <t>3mbcoa[m] + fad[m] -&gt; mbecoa[m] + fadh2[m]</t>
  </si>
  <si>
    <t>1.3.8.4</t>
  </si>
  <si>
    <t>DAPA</t>
  </si>
  <si>
    <t>dihydrodipicolinate synthase</t>
  </si>
  <si>
    <t>semiald[c] + pyr[c] -&gt; dipico[c] + 2 h2o[c]</t>
  </si>
  <si>
    <t>lysine biosynthesis</t>
  </si>
  <si>
    <t>4.2.1.52</t>
  </si>
  <si>
    <t>DIPICORED</t>
  </si>
  <si>
    <t>dihydrodipicolinate reductase</t>
  </si>
  <si>
    <t>dipico[c] + nadh[c] + h[c] &lt;=&gt; tetpic[c] + nad[c]</t>
  </si>
  <si>
    <t>1.3.1.26</t>
  </si>
  <si>
    <t>LLDAPAT</t>
  </si>
  <si>
    <t>LL-diaminopimelate aminotransferase</t>
  </si>
  <si>
    <t>tetpic[c] + glu[c] + h2o[c] &lt;=&gt; ll[c] + oxoglut[c]</t>
  </si>
  <si>
    <t>2.6.1.83</t>
  </si>
  <si>
    <t>DIAMEP</t>
  </si>
  <si>
    <t>diaminopimelate epimerase</t>
  </si>
  <si>
    <t>ll[c] &lt;=&gt; meso[c]</t>
  </si>
  <si>
    <t>5.1.1.7</t>
  </si>
  <si>
    <t>DIAMDCRB</t>
  </si>
  <si>
    <t>diaminopimelate decarboxylase</t>
  </si>
  <si>
    <t>meso[c] -&gt; lys[c] + co2[c]</t>
  </si>
  <si>
    <t>4.1.1.20</t>
  </si>
  <si>
    <t>LKRSDH</t>
  </si>
  <si>
    <t>lys[m] + oxoglut[m] + nadph[m] + h[m] -&gt; nadp[m] + h2o[m] + sacc[m]</t>
  </si>
  <si>
    <t>1.5.1.8</t>
  </si>
  <si>
    <t>LKRSDH1</t>
  </si>
  <si>
    <t>sacc[m] + nad[m] + h2o[m] &lt;=&gt; glu[m] + nadh[m] + h[m] + ally[m]</t>
  </si>
  <si>
    <t>1.5.1.9</t>
  </si>
  <si>
    <t>LYS2</t>
  </si>
  <si>
    <t>ally[m] + nadp[m] + h2o[m] -&gt; amadp[m] + nadph[m] + h[m]</t>
  </si>
  <si>
    <t>47104 or 41265</t>
  </si>
  <si>
    <t>1.2.1.31</t>
  </si>
  <si>
    <t>LYS</t>
  </si>
  <si>
    <t>ally[m] + nad[m] + h2o[m] -&gt; amadp[m] + nadh[m] + h[m]</t>
  </si>
  <si>
    <t>amadp[m] + oxoglut[m] &lt;=&gt; glu[m] + oxad[m]</t>
  </si>
  <si>
    <t>OGDH</t>
  </si>
  <si>
    <t>oxad[m] + lipoE[m] -&gt; co2[m] + gdlipoE[m]</t>
  </si>
  <si>
    <t>1.2.4.2</t>
  </si>
  <si>
    <t>DLST</t>
  </si>
  <si>
    <t>gdlipoE[m] + coa[m] &lt;=&gt; glucoa[m] + dilipoE[m]</t>
  </si>
  <si>
    <t>GCOADH</t>
  </si>
  <si>
    <t>glucoa[m] + fad[m] -&gt; fadh2[m] + co2[m] + but2enoyl-coa[m]</t>
  </si>
  <si>
    <t>1.3.8.6</t>
  </si>
  <si>
    <t>PAAF_M</t>
  </si>
  <si>
    <t>but2enoyl-coa[m] + h2o[m] -&gt; 3hydrobut-coa[m]</t>
  </si>
  <si>
    <t>40988 or 54528 or 54494</t>
  </si>
  <si>
    <t>4.2.1.17</t>
  </si>
  <si>
    <t>PAAF</t>
  </si>
  <si>
    <t>but2enoyl-coa[c] + h2o[c] -&gt; 3hydrobut-coa[c]</t>
  </si>
  <si>
    <t>55192 or 55069 5527 or 35240 or 11811 or 13073</t>
  </si>
  <si>
    <t>HADH_M</t>
  </si>
  <si>
    <t>3hydrobut-coa[m] + nad[m] &lt;=&gt; nadh[m] + h[m] + actcoa[m]</t>
  </si>
  <si>
    <t>1.1.1.35</t>
  </si>
  <si>
    <t>HADH</t>
  </si>
  <si>
    <t>3hydrobut-coa[c] + nad[c] &lt;=&gt; nadh[c] + h[c] + actcoa[c]</t>
  </si>
  <si>
    <t>55069 or 39681</t>
  </si>
  <si>
    <t>ATOB[1]</t>
  </si>
  <si>
    <t>actcoa[c] + coa[c] -&gt; 2 acca[c]</t>
  </si>
  <si>
    <t>DHBP</t>
  </si>
  <si>
    <t>ru5p[c] -&gt; form[c] + aproa[c]</t>
  </si>
  <si>
    <t>4.1.99.12</t>
  </si>
  <si>
    <t>GTPC</t>
  </si>
  <si>
    <t>gtp[c] + 3 h2o[c] -&gt; form[c] + ppi[c] + drpp[c]</t>
  </si>
  <si>
    <t>3.5.4.25</t>
  </si>
  <si>
    <t>drpp[c] + h2o[c] -&gt; armp[c] + nh3[c]</t>
  </si>
  <si>
    <t>RIBD2_M</t>
  </si>
  <si>
    <t>armp[m] + nadph[m] + h[m] -&gt; amu[m] + nadp[m]</t>
  </si>
  <si>
    <t>1.1.1.193</t>
  </si>
  <si>
    <t>RIBD2</t>
  </si>
  <si>
    <t>armp[c] + nadph[c] + h[c] -&gt; amu[c] + nadp[c]</t>
  </si>
  <si>
    <t>47432, 46623</t>
  </si>
  <si>
    <t>AMU</t>
  </si>
  <si>
    <t>amu[c] + h2o[c] -&gt; aru[c] + pi[c]</t>
  </si>
  <si>
    <t>3.1.3.-</t>
  </si>
  <si>
    <t>RIB</t>
  </si>
  <si>
    <t>aru[c] + aproa[c] -&gt; 2 h2o[c] + pi[c] + dlum[c]</t>
  </si>
  <si>
    <t>2.5.1.78</t>
  </si>
  <si>
    <t>RS</t>
  </si>
  <si>
    <t>2 dlum[c] -&gt; rbv[c] + aru[c]</t>
  </si>
  <si>
    <t>2.5.1.9</t>
  </si>
  <si>
    <t>APH</t>
  </si>
  <si>
    <t>fmn[c] + h2o[c] -&gt; rbv[c] + pi[c]</t>
  </si>
  <si>
    <t>RFK</t>
  </si>
  <si>
    <t>riboflavin kinase</t>
  </si>
  <si>
    <t>rbv[c] + atp[c] -&gt; adp[c] + fmn[c] + h[c]</t>
  </si>
  <si>
    <t>2.7.1.26</t>
  </si>
  <si>
    <t>FADS</t>
  </si>
  <si>
    <t>FAD synthetase</t>
  </si>
  <si>
    <t>fmn[c] + atp[c] &lt;=&gt; ppi[c] + fad[c]</t>
  </si>
  <si>
    <t>2.7.7.2</t>
  </si>
  <si>
    <t>fad[c] + nadph[c] + h[c] &lt;=&gt; fadh2[c] + nadp[c]</t>
  </si>
  <si>
    <t>KDPFS</t>
  </si>
  <si>
    <t>3-deoxy-7-phosphoheptulonate synthase</t>
  </si>
  <si>
    <t>pep[c] + e4p[c] + h2o[c] -&gt; d3da[c] + pi[c]</t>
  </si>
  <si>
    <t>shikimate</t>
  </si>
  <si>
    <t>2.5.1.54</t>
  </si>
  <si>
    <t>AROB</t>
  </si>
  <si>
    <t>3-dehydroquinate synthase</t>
  </si>
  <si>
    <t>d3da[c] -&gt; dhdq[c] + pi[c]</t>
  </si>
  <si>
    <t>4.2.3.4</t>
  </si>
  <si>
    <t>AROB_P</t>
  </si>
  <si>
    <t>DHQ</t>
  </si>
  <si>
    <t>DHQase</t>
  </si>
  <si>
    <t>dhdq[c] &lt;=&gt; dhdsk[c] + h2o[c]</t>
  </si>
  <si>
    <t>4.2.1.10</t>
  </si>
  <si>
    <t>AROE</t>
  </si>
  <si>
    <t>shikimate dehydrogenase</t>
  </si>
  <si>
    <t>nadph[c] + h[c] + dhdsk[c] &lt;=&gt; shik[c] + nadp[c]</t>
  </si>
  <si>
    <t>1.1.1.25</t>
  </si>
  <si>
    <t>AR</t>
  </si>
  <si>
    <t>shikimate kinase</t>
  </si>
  <si>
    <t>atp[c] + shik[c] -&gt; adp[c] + shik3p[c]</t>
  </si>
  <si>
    <t>2.7.1.71</t>
  </si>
  <si>
    <t>EPSPsy</t>
  </si>
  <si>
    <t>3-phosphoshikimate 1-carboxyvinyltransferase</t>
  </si>
  <si>
    <t>pep[c] + shik3p[c] &lt;=&gt; pi[c] + c3pshik[c]</t>
  </si>
  <si>
    <t>2.5.1.19</t>
  </si>
  <si>
    <t>AROC</t>
  </si>
  <si>
    <t>chorismate synthase</t>
  </si>
  <si>
    <t>c3pshik[c] -&gt; chor[c] + pi[c]</t>
  </si>
  <si>
    <t>4.2.3.5</t>
  </si>
  <si>
    <t>CHORM</t>
  </si>
  <si>
    <t>chorismate mutase</t>
  </si>
  <si>
    <t>chor[c] &lt;=&gt; prephte[c]</t>
  </si>
  <si>
    <t>5.4.99.5</t>
  </si>
  <si>
    <t>HYPPYR</t>
  </si>
  <si>
    <t>prephte[c] + nad[c] &lt;=&gt; hyppyr[c] + co2[c] + nadh[c]</t>
  </si>
  <si>
    <t>1.3.1.12</t>
  </si>
  <si>
    <t>PHEA2</t>
  </si>
  <si>
    <t>prephenate dehydratase</t>
  </si>
  <si>
    <t>prephte[c] &lt;=&gt; phnypyr[c] + h2o[c] + co2[c]</t>
  </si>
  <si>
    <t>4.2.1.51</t>
  </si>
  <si>
    <t>PHNYALA_P</t>
  </si>
  <si>
    <t>glu[p] + phnypyr[p] &lt;=&gt; phnyala[p] + oxoglut[p]</t>
  </si>
  <si>
    <t>2.6.1.57</t>
  </si>
  <si>
    <t>PHNYALA_M</t>
  </si>
  <si>
    <t>glu[m] + phnypyr[m] &lt;=&gt; phnyala[m] + oxoglut[m]</t>
  </si>
  <si>
    <t>23871 or 38891</t>
  </si>
  <si>
    <t>PHNYALA</t>
  </si>
  <si>
    <t>glu[c] + phnypyr[c] &lt;=&gt; phnyala[c] + oxoglut[c]</t>
  </si>
  <si>
    <t>TYR_M</t>
  </si>
  <si>
    <t>glu[m] + hyppyr[m] &lt;=&gt; tyr[m] + oxoglut[m]</t>
  </si>
  <si>
    <t>23871, bd870, 870</t>
  </si>
  <si>
    <t>TOXAT</t>
  </si>
  <si>
    <t>tyrosine:2-oxoglutate aminotransferase</t>
  </si>
  <si>
    <t>glu[c] + hyppyr[c] &lt;=&gt; tyr[c] + oxoglut[c]</t>
  </si>
  <si>
    <t>23059, 870</t>
  </si>
  <si>
    <t>T_TYR_PC</t>
  </si>
  <si>
    <t>tyr[p] + atp[c] -&gt; tyr[c] + adp[c] + pi[c]</t>
  </si>
  <si>
    <t>T_TYR_CP</t>
  </si>
  <si>
    <t>tyr[c] + atp[c] -&gt; tyr[p] + adp[c] + pi[c]</t>
  </si>
  <si>
    <t>TAT</t>
  </si>
  <si>
    <t>tyrosine aminotransferase</t>
  </si>
  <si>
    <t>tyr[p] + oxoglut[p] -&gt; glu[p] + hyppyr[p]</t>
  </si>
  <si>
    <t>T_HYPPYR</t>
  </si>
  <si>
    <t>4-Hydroxyphenylpyruvate exchange</t>
  </si>
  <si>
    <t>hyppyr[p] &lt;=&gt; hyppyr[c]</t>
  </si>
  <si>
    <t>PAH</t>
  </si>
  <si>
    <t>phenylalanine-4-hydroxylase</t>
  </si>
  <si>
    <t>phnyala[c] + thbt[c] + o2[c] -&gt; tyr[c] + hthbt[c]</t>
  </si>
  <si>
    <t>1.14.16.1</t>
  </si>
  <si>
    <t>PAH2</t>
  </si>
  <si>
    <t>phnyala[c] + thbt[c] + o2[c] -&gt; tyr[c] + dhthbt[c] + h2o[c]</t>
  </si>
  <si>
    <t>chor[c] + gln[c] -&gt; anthr[c] + pyr[c] + glu[c]</t>
  </si>
  <si>
    <t>chor[c] + nh3[c] -&gt; anthr[c] + pyr[c] + h2o[c]</t>
  </si>
  <si>
    <t>TRPD</t>
  </si>
  <si>
    <t>anthranilate phosphoribosyltransferase</t>
  </si>
  <si>
    <t>anthr[c] + prpp[c] &lt;=&gt; n5pra[c] + ppi[c]</t>
  </si>
  <si>
    <t>14230 or 28937</t>
  </si>
  <si>
    <t>2.4.2.18</t>
  </si>
  <si>
    <t>TRP1</t>
  </si>
  <si>
    <t>PRA isomerase</t>
  </si>
  <si>
    <t>n5pra[c] &lt;=&gt; cdrp[c]</t>
  </si>
  <si>
    <t>5.3.1.24</t>
  </si>
  <si>
    <t>TRP3</t>
  </si>
  <si>
    <t>indole 3 glycerol phosphate synthase</t>
  </si>
  <si>
    <t>cdrp[c] &lt;=&gt; co2[c] + h2o[c] + indgp[c]</t>
  </si>
  <si>
    <t>11527 or 45371</t>
  </si>
  <si>
    <t>4.1.1.48</t>
  </si>
  <si>
    <t>ATPPHRIBTRN</t>
  </si>
  <si>
    <t>ATP phosphoribosyltransferase</t>
  </si>
  <si>
    <t>atp[c] + prpp[c] &lt;=&gt; phosphribatp[c] + ppi[c]</t>
  </si>
  <si>
    <t>2.4.2.17</t>
  </si>
  <si>
    <t>PHATPPPI</t>
  </si>
  <si>
    <t>phosphoribosyl-ATP diphosphatase</t>
  </si>
  <si>
    <t>phosphribatp[c] + h2o[c] &lt;=&gt; phosphribamp[c] + ppi[c]</t>
  </si>
  <si>
    <t>3.6.1.31</t>
  </si>
  <si>
    <t>PHRIBAMP</t>
  </si>
  <si>
    <t>phosphoribosyl-AMP cyclohydrolase</t>
  </si>
  <si>
    <t>phosphribamp[c] + h2o[c] &lt;=&gt; phosphformp[c]</t>
  </si>
  <si>
    <t>3.5.4.19</t>
  </si>
  <si>
    <t>PHRIBFORM</t>
  </si>
  <si>
    <t>phosphoribosylformimino-5-aminoimidazole carboxamide ribotide isomerase</t>
  </si>
  <si>
    <t>phosphformp[c] &lt;=&gt; phosphribuformp[c]</t>
  </si>
  <si>
    <t>5.3.1.16</t>
  </si>
  <si>
    <t>GLUTAMCYC</t>
  </si>
  <si>
    <t>glutamine amidotransferase / cyclase</t>
  </si>
  <si>
    <t>phosphribuformp[c] + gln[c] &lt;=&gt; deig3p[c] + aicar[c] + glu[c]</t>
  </si>
  <si>
    <t>HisF, HisH</t>
  </si>
  <si>
    <t>IMIDPHDEH</t>
  </si>
  <si>
    <t>imidazoleglycerol-phosphate dehydratase</t>
  </si>
  <si>
    <t>deig3p[c] -&gt; imacetp[c] + h2o[c]</t>
  </si>
  <si>
    <t>12888 or 12810</t>
  </si>
  <si>
    <t>4.2.1.19</t>
  </si>
  <si>
    <t>HISPHTRF</t>
  </si>
  <si>
    <t>histidinol-phosphate aminotransferase</t>
  </si>
  <si>
    <t>imacetp[c] + glu[c] &lt;=&gt; lhisolp[c] + oxoglut[c]</t>
  </si>
  <si>
    <t>2.6.1.9</t>
  </si>
  <si>
    <t>lhisolp[c] + h2o[c] -&gt; histol[c] + pi[c]</t>
  </si>
  <si>
    <t>HISDEYDRG</t>
  </si>
  <si>
    <t>histidinol dehydrogenase</t>
  </si>
  <si>
    <t>histol[c] + 2 nad[c] + h2o[c] -&gt; his[c] + 2 nadh[c] + 2 h[c]</t>
  </si>
  <si>
    <t>histidine synthesis</t>
  </si>
  <si>
    <t>1.1.1.23</t>
  </si>
  <si>
    <t>SUCHOM[1]</t>
  </si>
  <si>
    <t>homos[c] + succoa[c] -&gt; coa[c] + suchom[c]</t>
  </si>
  <si>
    <t>2.3.1.46</t>
  </si>
  <si>
    <t>T_SUC_CP</t>
  </si>
  <si>
    <t>suc[c] &lt;=&gt; suc[p]</t>
  </si>
  <si>
    <t>T_H2S_CP</t>
  </si>
  <si>
    <t>h2s[c] &lt;=&gt; h2s[p]</t>
  </si>
  <si>
    <t>FNRC</t>
  </si>
  <si>
    <t>rfdx[c] + nadp[c] &lt;=&gt; ofdx[c] + nadph[c]</t>
  </si>
  <si>
    <t>23717 or 15777 or 42018 or 12813</t>
  </si>
  <si>
    <t>2 rfdx[c] + mthf[c] + 2 h[c] -&gt; 2 ofdx[c] + 5mthf[c]</t>
  </si>
  <si>
    <t>510MTHF1</t>
  </si>
  <si>
    <t>nadp[c] + mthf[c] -&gt; nadph[c] + 510mthf[c]</t>
  </si>
  <si>
    <t>1.5.1.5</t>
  </si>
  <si>
    <t>METF</t>
  </si>
  <si>
    <t>mthf[c] + nadph[c] + h[c] -&gt; 5mthf[c] + nadp[c]</t>
  </si>
  <si>
    <t>folate</t>
  </si>
  <si>
    <t>30471 or 28431</t>
  </si>
  <si>
    <t>1.5.1.20</t>
  </si>
  <si>
    <t>METF2</t>
  </si>
  <si>
    <t>mthf[c] + nadh[c] + h[c] -&gt; 5mthf[c] + nad[c]</t>
  </si>
  <si>
    <t>METH</t>
  </si>
  <si>
    <t>methionine synthase</t>
  </si>
  <si>
    <t>5mthf[c] + homocys[c] -&gt; thf[c] + met[c]</t>
  </si>
  <si>
    <t>methionine synthesis</t>
  </si>
  <si>
    <t>2.1.1.13</t>
  </si>
  <si>
    <t>MGDGS</t>
  </si>
  <si>
    <t>MGDG synthase</t>
  </si>
  <si>
    <t>dag12[c] + agal[c] -&gt; mgdg[c] + udp[c]</t>
  </si>
  <si>
    <t>14125, 54168, 9619</t>
  </si>
  <si>
    <t>2.4.1.46</t>
  </si>
  <si>
    <t>DGD_M</t>
  </si>
  <si>
    <t>mgdg[m] + agal[m] -&gt; udp[m] + dgdg[m]</t>
  </si>
  <si>
    <t>2.4.1.241</t>
  </si>
  <si>
    <t>DGD</t>
  </si>
  <si>
    <t>mgdg[c] + agal[c] -&gt; udp[c] + dgdg[c]</t>
  </si>
  <si>
    <t>11390 or 43116</t>
  </si>
  <si>
    <t>SQD2</t>
  </si>
  <si>
    <t>sulfoquinovosyltransferase</t>
  </si>
  <si>
    <t>udpsq[c] + dag12[c] -&gt; udp[c] + sqdg[c]</t>
  </si>
  <si>
    <t>GALE_M</t>
  </si>
  <si>
    <t>udpglc[m] &lt;=&gt; agal[m]</t>
  </si>
  <si>
    <t>amino sugar and nucleotide sugar metabolism, galactose metabolism</t>
  </si>
  <si>
    <t>5.1.3.2</t>
  </si>
  <si>
    <t>GALE</t>
  </si>
  <si>
    <t>udpglc[c] &lt;=&gt; agal[c]</t>
  </si>
  <si>
    <t>T_UDPGLC_CP</t>
  </si>
  <si>
    <t>udpglc[c] &lt;=&gt; udpglc[p]</t>
  </si>
  <si>
    <t>SQD1</t>
  </si>
  <si>
    <t>udpglc[c] + sulft[c] -&gt; h2o[c] + udpsq[c]</t>
  </si>
  <si>
    <t>3.13.1.1</t>
  </si>
  <si>
    <t>T_SULFT</t>
  </si>
  <si>
    <t>sulft[c] &lt;=&gt; sulft[p]</t>
  </si>
  <si>
    <t>GPD1</t>
  </si>
  <si>
    <t>glyl3p[c] + nad[c] &lt;=&gt; nadh[c] + h[c] + gp[c]</t>
  </si>
  <si>
    <t>glycerophospholipid metabolism</t>
  </si>
  <si>
    <t>8975 or 36821</t>
  </si>
  <si>
    <t>1.1.1.8</t>
  </si>
  <si>
    <t>GNPAT</t>
  </si>
  <si>
    <t>gp[c] + acylcoa[c] -&gt; coa[c] + agpi[c]</t>
  </si>
  <si>
    <t>2.3.1.42</t>
  </si>
  <si>
    <t>AYR1</t>
  </si>
  <si>
    <t>nadph[m] + h[m] + agpi[m] -&gt; ag3pi[m] + nadp[m]</t>
  </si>
  <si>
    <t>5780 or 38394</t>
  </si>
  <si>
    <t>1.1.1.101</t>
  </si>
  <si>
    <t>LPAAT_M</t>
  </si>
  <si>
    <t>ag3pi[m] + acylcoa[m] -&gt; coa[m] + dag3pi[m]</t>
  </si>
  <si>
    <t>LPAAT</t>
  </si>
  <si>
    <t>ag3pi[c] + acylcoa[c] -&gt; coa[c] + dag3pi[c]</t>
  </si>
  <si>
    <t>20460 or 11916 or 42446</t>
  </si>
  <si>
    <t>EX_CH</t>
  </si>
  <si>
    <t>choline</t>
  </si>
  <si>
    <t xml:space="preserve">ch[c] &lt;=&gt; </t>
  </si>
  <si>
    <t>CKT1</t>
  </si>
  <si>
    <t>ch[c] + atp[c] -&gt; adp[c] + chp[c]</t>
  </si>
  <si>
    <t>2.7.1.32</t>
  </si>
  <si>
    <t>PCYT</t>
  </si>
  <si>
    <t>chp[c] + ctp[c] -&gt; ppi[c] + cdpch[c]</t>
  </si>
  <si>
    <t>2.7.7.15</t>
  </si>
  <si>
    <t>PPCS</t>
  </si>
  <si>
    <t>dag12[c] + cdpch[c] -&gt; ppc[c] + cmp[c]</t>
  </si>
  <si>
    <t>2.7.8.2</t>
  </si>
  <si>
    <t>PLD</t>
  </si>
  <si>
    <t>ppc[c] + h2o[c] -&gt; dag3pi[c] + ch[c]</t>
  </si>
  <si>
    <t>3.1.4.4</t>
  </si>
  <si>
    <t>PLD2</t>
  </si>
  <si>
    <t>pheth[c] + h2o[c] -&gt; etn[c] + dag3pi[c]</t>
  </si>
  <si>
    <t>CHPT1</t>
  </si>
  <si>
    <t>dag12[c] + cdpch[c] -&gt; cmp[c] + dag3pi[c]</t>
  </si>
  <si>
    <t>EPT1</t>
  </si>
  <si>
    <t>dag12[c] + cdpet[c] -&gt; pheth[c] + cmp[c]</t>
  </si>
  <si>
    <t>2.7.8.1</t>
  </si>
  <si>
    <t>EX_COOH</t>
  </si>
  <si>
    <t xml:space="preserve">cooh[p] &lt;=&gt; </t>
  </si>
  <si>
    <t>PRPPS</t>
  </si>
  <si>
    <t>ribose-phosphate diphosphinase</t>
  </si>
  <si>
    <t>atp[c] + r5p[c] &lt;=&gt; amp[c] + prpp[c]</t>
  </si>
  <si>
    <t>PRPP Synthesis, purine de novo synthesis</t>
  </si>
  <si>
    <t>4059, 32326, 9612</t>
  </si>
  <si>
    <t>2.7.6.1</t>
  </si>
  <si>
    <t>5PRS</t>
  </si>
  <si>
    <t>amidophosphoribosyltransferase</t>
  </si>
  <si>
    <t>gln[c] + prpp[c] + h2o[c] -&gt; 5pr[c] + ppi[c] + glu[c]</t>
  </si>
  <si>
    <t>purine de novo synthesis</t>
  </si>
  <si>
    <t>2.4.2.14</t>
  </si>
  <si>
    <t>GAR</t>
  </si>
  <si>
    <t>GAR synthase</t>
  </si>
  <si>
    <t>5pr[c] + gly[c] + atp[c] -&gt; adp[c] + pi[c] + gar[c]</t>
  </si>
  <si>
    <t>6.3.4.13</t>
  </si>
  <si>
    <t>FTHFS</t>
  </si>
  <si>
    <t>fthf[c] + aicar[c] &lt;=&gt; faicar[c] + thf[c]</t>
  </si>
  <si>
    <t>2.1.2.3</t>
  </si>
  <si>
    <t>MTHFS</t>
  </si>
  <si>
    <t>thf[c] + ser[c] &lt;=&gt; mthf[c] + gly[c] + h2o[c]</t>
  </si>
  <si>
    <t>Glycine, One carbon pool by folate</t>
  </si>
  <si>
    <t>18665, 8717</t>
  </si>
  <si>
    <t>MTD1</t>
  </si>
  <si>
    <t>mthf[c] + nad[c] -&gt; 510mthf[c] + nadh[c]</t>
  </si>
  <si>
    <t>510MTHF</t>
  </si>
  <si>
    <t>facid[c] + atp[c] + h[c] &lt;=&gt; adp[c] + pi[c] + 510mthf[c]</t>
  </si>
  <si>
    <t>6.3.3.2</t>
  </si>
  <si>
    <t>EX_DMS</t>
  </si>
  <si>
    <t>dimethylsulfide</t>
  </si>
  <si>
    <t xml:space="preserve">dms[c] &lt;=&gt; </t>
  </si>
  <si>
    <t>dms[c] + 5mthf[c] -&gt; tmsm[c] + thf[c]</t>
  </si>
  <si>
    <t>EX_TMSM</t>
  </si>
  <si>
    <t xml:space="preserve">tmsm[c] &lt;=&gt; </t>
  </si>
  <si>
    <t>FORM</t>
  </si>
  <si>
    <t>gtp[c] + h2o[c] -&gt; form[c] + dhntp[c]</t>
  </si>
  <si>
    <t>3.5.4.16</t>
  </si>
  <si>
    <t>GTPH</t>
  </si>
  <si>
    <t>gtp[c] + h2o[c] -&gt; fnt[c]</t>
  </si>
  <si>
    <t>DNTS</t>
  </si>
  <si>
    <t>fnt[c] + h2o[c] -&gt; form[c] + dnt[c]</t>
  </si>
  <si>
    <t>DNTM</t>
  </si>
  <si>
    <t>dnt[c] -&gt; dao[c]</t>
  </si>
  <si>
    <t>DAOS</t>
  </si>
  <si>
    <t>dao[c] -&gt; dhntp[c] + h2o[c]</t>
  </si>
  <si>
    <t>PHOA</t>
  </si>
  <si>
    <t>dhntp[c] + 3 h2o[c] -&gt; 3 ppi[c] + dhn[c]</t>
  </si>
  <si>
    <t>39432, 45959, 48970</t>
  </si>
  <si>
    <t>3.1.3.1</t>
  </si>
  <si>
    <t>dhntp[c] + h2o[c] -&gt; dhnp[c] + ppi[c] + 2 h[c]</t>
  </si>
  <si>
    <t>DHN</t>
  </si>
  <si>
    <t>dhnp[c] + h2o[c] -&gt; dhn[c] + pi[c]</t>
  </si>
  <si>
    <t>HPPK</t>
  </si>
  <si>
    <t>atp[c] + hmdh[c] -&gt; amp[c] + dhnpp[c]</t>
  </si>
  <si>
    <t>2.7.6.3</t>
  </si>
  <si>
    <t>PABAB</t>
  </si>
  <si>
    <t>chor[c] + gln[c] -&gt; glu[c] + adchor[c]</t>
  </si>
  <si>
    <t>bd1682</t>
  </si>
  <si>
    <t>2.6.1.85</t>
  </si>
  <si>
    <t>adchor[c] -&gt; pyr[c] + abee[c]</t>
  </si>
  <si>
    <t>DHPS1</t>
  </si>
  <si>
    <t>hmdh[c] + abee[c] -&gt; dht[c] + h2o[c]</t>
  </si>
  <si>
    <t>2.5.1.15</t>
  </si>
  <si>
    <t>DHPS</t>
  </si>
  <si>
    <t>dhnpp[c] + abee[c] -&gt; ppi[c] + dht[c]</t>
  </si>
  <si>
    <t>FPGS</t>
  </si>
  <si>
    <t>dht[c] + atp[c] + glu[c] -&gt; adp[c] + pi[c] + dhdf[c]</t>
  </si>
  <si>
    <t xml:space="preserve">6.3.2.17, r02237. </t>
  </si>
  <si>
    <t>FTHFGL</t>
  </si>
  <si>
    <t>fthf[c] + atp[c] + glu[c] -&gt; adp[c] + pi[c] + fthfglu[c]</t>
  </si>
  <si>
    <t xml:space="preserve">6.3.2.17, r01654. </t>
  </si>
  <si>
    <t>FORMOX</t>
  </si>
  <si>
    <t>Formate oxidation</t>
  </si>
  <si>
    <t>form[c] + nad[c] -&gt; co2[c] + nadh[c]</t>
  </si>
  <si>
    <t>1.2.1.2</t>
  </si>
  <si>
    <t>pyr[c] + coa[c] -&gt; acca[c] + form[c]</t>
  </si>
  <si>
    <t>FORMOXGL</t>
  </si>
  <si>
    <t>formaldehyde oxidation II (glutathione-dependent)</t>
  </si>
  <si>
    <t>sfglut[c] + h2o[c] -&gt; form[c] + glut[c]</t>
  </si>
  <si>
    <t>3.1.2.12</t>
  </si>
  <si>
    <t>PTHT</t>
  </si>
  <si>
    <t>dhntp[c] -&gt; ptht[c] + pppi[c]</t>
  </si>
  <si>
    <t>4.2.3.12</t>
  </si>
  <si>
    <t>h2o[c] + pppi[c] -&gt; pi[c] + ppi[c]</t>
  </si>
  <si>
    <t>THBTSYN</t>
  </si>
  <si>
    <t>ptht[c] + 2 nadph[c] -&gt; 2 nadp[c] + thbt[c]</t>
  </si>
  <si>
    <t>tetrahydrobiopterin</t>
  </si>
  <si>
    <t>1.1.1.153</t>
  </si>
  <si>
    <t>DHBPT</t>
  </si>
  <si>
    <t>hthbt[c] -&gt; dhbpt[c] + h2o[c]</t>
  </si>
  <si>
    <t>phenylalanine degradation</t>
  </si>
  <si>
    <t>4.2.1.96</t>
  </si>
  <si>
    <t>THBT</t>
  </si>
  <si>
    <t>nadh[c] + h[c] + dhbpt[c] -&gt; nad[c] + thbt[c]</t>
  </si>
  <si>
    <t>1.5.1.34</t>
  </si>
  <si>
    <t>FTHFAH</t>
  </si>
  <si>
    <t>fthf[c] + h2o[c] -&gt; thf[c] + form[c] + 3 h[c]</t>
  </si>
  <si>
    <t>MTHFDIL</t>
  </si>
  <si>
    <t>thf[c] + form[c] + atp[c] &lt;=&gt; adp[c] + pi[c] + fthf[c]</t>
  </si>
  <si>
    <t>6.3.4.3</t>
  </si>
  <si>
    <t>FOROX</t>
  </si>
  <si>
    <t>shglut[c] -&gt; for[c] + glut[c]</t>
  </si>
  <si>
    <t>4.4.1.22, spontaneous</t>
  </si>
  <si>
    <t>SFGLUT</t>
  </si>
  <si>
    <t>shglut[c] + nadp[c] -&gt; sfglut[c] + nadph[c]</t>
  </si>
  <si>
    <t>1.1.1.284</t>
  </si>
  <si>
    <t>SFGLUT1</t>
  </si>
  <si>
    <t>shglut[c] + nad[c] -&gt; sfglut[c] + nadh[c]</t>
  </si>
  <si>
    <t>FOROX1</t>
  </si>
  <si>
    <t>for[c] + thf[c] + 2 h[c] -&gt; mthf[c] + h2o[c]</t>
  </si>
  <si>
    <t>no EC number</t>
  </si>
  <si>
    <t>FTHF</t>
  </si>
  <si>
    <t>510mthf[c] + h2o[c] -&gt; fthf[c]</t>
  </si>
  <si>
    <t>FGAR</t>
  </si>
  <si>
    <t>gar[c] + fthf[c] -&gt; fgar[c] + thf[c]</t>
  </si>
  <si>
    <t>2.1.2.2</t>
  </si>
  <si>
    <t>PURL</t>
  </si>
  <si>
    <t>FGAM synthetase</t>
  </si>
  <si>
    <t>atp[c] + fgar[c] + gln[c] + h2o[c] -&gt; adp[c] + pi[c] + glu[c] + fgam[c]</t>
  </si>
  <si>
    <t>6.3.5.3</t>
  </si>
  <si>
    <t>PURM</t>
  </si>
  <si>
    <t>atp[c] + fgam[c] -&gt; adp[c] + pi[c] + air[c]</t>
  </si>
  <si>
    <t>6.3.3.1</t>
  </si>
  <si>
    <t>PAICS</t>
  </si>
  <si>
    <t>air[c] + co2[c] &lt;=&gt; cair[c]</t>
  </si>
  <si>
    <t>4.1.1.21</t>
  </si>
  <si>
    <t>PURC</t>
  </si>
  <si>
    <t>atp[c] + cair[c] + asp[c] &lt;=&gt; adp[c] + pi[c] + saicar[c]</t>
  </si>
  <si>
    <t>6.3.2.6</t>
  </si>
  <si>
    <t>PURB</t>
  </si>
  <si>
    <t>saicar[c] &lt;=&gt; fum[c] + aicar[c]</t>
  </si>
  <si>
    <t>4.3.2.2</t>
  </si>
  <si>
    <t>PURO</t>
  </si>
  <si>
    <t>IMP cyclohydrolase</t>
  </si>
  <si>
    <t>faicar[c] -&gt; imp[c] + h2o[c]</t>
  </si>
  <si>
    <t>3.5.4.10</t>
  </si>
  <si>
    <t>GUAB</t>
  </si>
  <si>
    <t>IMP dehydrogenase</t>
  </si>
  <si>
    <t>imp[c] + nad[c] + h2o[c] -&gt; xmp[c] + nadh[c] + h[c]</t>
  </si>
  <si>
    <t>3171, 31718</t>
  </si>
  <si>
    <t>1.1.1.205</t>
  </si>
  <si>
    <t>GUAA</t>
  </si>
  <si>
    <t>GMP synthase</t>
  </si>
  <si>
    <t>atp[c] + xmp[c] + gln[c] + h2o[c] -&gt; amp[c] + ppi[c] + gmp[c] + glu[c]</t>
  </si>
  <si>
    <t>6.3.5.2</t>
  </si>
  <si>
    <t>AK_DGMP</t>
  </si>
  <si>
    <t>guanylate kinase</t>
  </si>
  <si>
    <t>atp[c] + dgmp[c] &lt;=&gt; adp[c] + dgdp[c]</t>
  </si>
  <si>
    <t>11281, 11131</t>
  </si>
  <si>
    <t>2.7.4.8</t>
  </si>
  <si>
    <t>AK_GTP</t>
  </si>
  <si>
    <t>atp[c] + gmp[c] &lt;=&gt; adp[c] + gdp[c]</t>
  </si>
  <si>
    <t>GTPPYR</t>
  </si>
  <si>
    <t>gdp[c] + pep[c] + 2 h[c] -&gt; gtp[c] + pyr[c]</t>
  </si>
  <si>
    <t>56445, 49098, 5617, 45997, 54998</t>
  </si>
  <si>
    <t>2.7.1.40. Also can use UTP, CTP, ITP, dATP, dGTP</t>
  </si>
  <si>
    <t>THRDXPATH</t>
  </si>
  <si>
    <t>thrdxdis[c] + nadph[c] + h[c] -&gt; thrdx[c] + nadp[c]</t>
  </si>
  <si>
    <t>1.8.1.9 R02016</t>
  </si>
  <si>
    <t>RPRGDP</t>
  </si>
  <si>
    <t>2'-Deoxyguanosine 5'-diphosphate:oxidized-thioredoxin 2'-oxidoreductase</t>
  </si>
  <si>
    <t>thrdx[c] + gdp[c] &lt;=&gt; dgdp[c] + thrdxdis[c] + h2o[c]</t>
  </si>
  <si>
    <t>45529 or 39306</t>
  </si>
  <si>
    <t>1.17.4.1</t>
  </si>
  <si>
    <t>RPRADP</t>
  </si>
  <si>
    <t>thrdx[c] + adp[c] &lt;=&gt; dadp[c] + thrdxdis[c] + h2o[c]</t>
  </si>
  <si>
    <t>RPRCDP</t>
  </si>
  <si>
    <t>thrdx[c] + cdp[c] &lt;=&gt; dcdp[c] + thrdxdis[c] + h2o[c]</t>
  </si>
  <si>
    <t>RPRUDP</t>
  </si>
  <si>
    <t>thrdx[c] + udp[c] &lt;=&gt; dudp[c] + h2o[c] + thrdxdis[c]</t>
  </si>
  <si>
    <t>DUTP</t>
  </si>
  <si>
    <t>utp[c] + thrdx[c] &lt;=&gt; thrdxdis[c] + dutp[c] + h2o[c]</t>
  </si>
  <si>
    <t>ctp[c] + thrdx[c] &lt;=&gt; thrdxdis[c] + dctp[c] + h2o[c]</t>
  </si>
  <si>
    <t>ADSUC</t>
  </si>
  <si>
    <t>adenylosuccinate synthetase</t>
  </si>
  <si>
    <t>gtp[c] + imp[c] + asp[c] -&gt; gdp[c] + pi[c] + adsucc[c]</t>
  </si>
  <si>
    <t>6.3.4.4</t>
  </si>
  <si>
    <t>ADNYSUC</t>
  </si>
  <si>
    <t>adenylosuccinate lyase</t>
  </si>
  <si>
    <t>adsucc[c] -&gt; fum[c] + amp[c]</t>
  </si>
  <si>
    <t>AMPD</t>
  </si>
  <si>
    <t>AMP deaminase</t>
  </si>
  <si>
    <t>amp[c] + h2o[c] -&gt; nh3[c] + imp[c]</t>
  </si>
  <si>
    <t>purine degradation</t>
  </si>
  <si>
    <t>3.5.4.6</t>
  </si>
  <si>
    <t>ADK</t>
  </si>
  <si>
    <t>atp[c] + amp[c] -&gt; 2 adp[c] + h[c]</t>
  </si>
  <si>
    <t>6457, 38261, 13789, 12732, 12436</t>
  </si>
  <si>
    <t>ADKDAMP</t>
  </si>
  <si>
    <t>atp[c] + damp[c] -&gt; adp[c] + h[c]</t>
  </si>
  <si>
    <t>ADKDAMP_P</t>
  </si>
  <si>
    <t>atp[p] + damp[p] -&gt; dadp[p] + h[p]</t>
  </si>
  <si>
    <t>ADK_P</t>
  </si>
  <si>
    <t>atp[p] + amp[p] -&gt; 2 adp[p] + h[p]</t>
  </si>
  <si>
    <t>NDK330</t>
  </si>
  <si>
    <t>atp[c] + gdp[c] -&gt; adp[c] + gtp[c]</t>
  </si>
  <si>
    <t>25, 42104, 41676</t>
  </si>
  <si>
    <t>ATPUDPPT</t>
  </si>
  <si>
    <t>ATP:UDP phosphotransferase</t>
  </si>
  <si>
    <t>atp[c] + udp[c] -&gt; adp[c] + utp[c]</t>
  </si>
  <si>
    <t>NDK570</t>
  </si>
  <si>
    <t>adp[c] + ctp[c] -&gt; atp[c] + cdp[c]</t>
  </si>
  <si>
    <t>NDK1137</t>
  </si>
  <si>
    <t>atp[c] + dadp[c] -&gt; adp[c] + datp[c]</t>
  </si>
  <si>
    <t>NDK1857</t>
  </si>
  <si>
    <t>atp[c] + dgdp[c] -&gt; adp[c] + dgtp[c]</t>
  </si>
  <si>
    <t>NDK2326</t>
  </si>
  <si>
    <t>atp[c] + dcdp[c] -&gt; adp[c] + dctp[c]</t>
  </si>
  <si>
    <t>NDK2331</t>
  </si>
  <si>
    <t>atp[c] + dudp[c] -&gt; adp[c] + dutp[c]</t>
  </si>
  <si>
    <t>NDK2093</t>
  </si>
  <si>
    <t>atp[c] + dtdp[c] -&gt; adp[c] + dttp[c]</t>
  </si>
  <si>
    <t>ADENK</t>
  </si>
  <si>
    <t>adenosine kinase</t>
  </si>
  <si>
    <t>aden[c] + atp[c] -&gt; adp[c] + amp[c]</t>
  </si>
  <si>
    <t>2.7.1.20</t>
  </si>
  <si>
    <t>T_UDP_CP</t>
  </si>
  <si>
    <t>udp[c] &lt;=&gt; udp[p] + h[p]</t>
  </si>
  <si>
    <t>CAD</t>
  </si>
  <si>
    <t>aspartate transcarbamoylase</t>
  </si>
  <si>
    <t>carbmylp[c] + asp[c] -&gt; pi[c] + carbasp[c]</t>
  </si>
  <si>
    <t>25183, 25</t>
  </si>
  <si>
    <t>2.1.3.2</t>
  </si>
  <si>
    <t>DHH</t>
  </si>
  <si>
    <t>dihydroorotate hydrolase</t>
  </si>
  <si>
    <t>carbasp[c] &lt;=&gt; dhydrrt[c] + h2o[c]</t>
  </si>
  <si>
    <t>39528 or 19692 or 35101</t>
  </si>
  <si>
    <t>3.5.2.3</t>
  </si>
  <si>
    <t>T_OROT_CP</t>
  </si>
  <si>
    <t>orot[c] &lt;=&gt; orot[p]</t>
  </si>
  <si>
    <t>T_OROT_CM</t>
  </si>
  <si>
    <t>orot[c] &lt;=&gt; orot[m]</t>
  </si>
  <si>
    <t>OROT</t>
  </si>
  <si>
    <t>dhydrrt[p] + o2[p] &lt;=&gt; h2s[p] + orot[p]</t>
  </si>
  <si>
    <t>1.3.3.1</t>
  </si>
  <si>
    <t>DHODase</t>
  </si>
  <si>
    <t>dihydroorotate dehydrogenase (fumarate)</t>
  </si>
  <si>
    <t>dhydrrt[p] + fum[p] &lt;=&gt; suc[p] + orot[p]</t>
  </si>
  <si>
    <t>1.3.98.1</t>
  </si>
  <si>
    <t>DHODH_M</t>
  </si>
  <si>
    <t>dhydrrt[m] + quin[m] &lt;=&gt; orot[m] + hquin[m]</t>
  </si>
  <si>
    <t>EX_quin</t>
  </si>
  <si>
    <t>quin[c] &lt;=&gt; hquin[c]</t>
  </si>
  <si>
    <t>HQUIN</t>
  </si>
  <si>
    <t>form[c] + quin[c] &lt;=&gt; co2[c] + hquin[c]</t>
  </si>
  <si>
    <t>dhydrrt[c] + quin[c] -&gt; orot[c] + hquin[c]</t>
  </si>
  <si>
    <t>OPRTase</t>
  </si>
  <si>
    <t>orotate phosphoribosyltransferase</t>
  </si>
  <si>
    <t>orot[c] + prpp[c] &lt;=&gt; orot5p[c] + ppi[c]</t>
  </si>
  <si>
    <t>2.4.2.10</t>
  </si>
  <si>
    <t>ODCase</t>
  </si>
  <si>
    <t>orotidine-5'-phosphate decarboxylase</t>
  </si>
  <si>
    <t>orot5p[c] -&gt; ump[c] + co2[c]</t>
  </si>
  <si>
    <t>4.1.1.23</t>
  </si>
  <si>
    <t>ATPUMP</t>
  </si>
  <si>
    <t>ATP:UMP phosphotransferase</t>
  </si>
  <si>
    <t>atp[c] + ump[c] &lt;=&gt; adp[c] + udp[c]</t>
  </si>
  <si>
    <t>bd1367</t>
  </si>
  <si>
    <t>2.7.4.14</t>
  </si>
  <si>
    <t>ATPCMP</t>
  </si>
  <si>
    <t>atp[c] + cmp[c] &lt;=&gt; adp[c] + cdp[c]</t>
  </si>
  <si>
    <t>ATPDCMP</t>
  </si>
  <si>
    <t>atp[c] + dcmp[c] &lt;=&gt; adp[c] + dcdp[c]</t>
  </si>
  <si>
    <t>UDPH</t>
  </si>
  <si>
    <t>udp[c] + h2o[c] -&gt; ump[c] + pi[c]</t>
  </si>
  <si>
    <t>14301, 44968</t>
  </si>
  <si>
    <t>3.6.1.6</t>
  </si>
  <si>
    <t>GDPH</t>
  </si>
  <si>
    <t>gdp[c] + h2o[c] -&gt; gmp[c] + pi[c]</t>
  </si>
  <si>
    <t>dctp[c] + h2o[c] -&gt; nh3[c] + dutp[c]</t>
  </si>
  <si>
    <t>DCMPD</t>
  </si>
  <si>
    <t>dcmp[c] + h2o[c] &lt;=&gt; dump[c] + nh3[c]</t>
  </si>
  <si>
    <t>3.5.4.12</t>
  </si>
  <si>
    <t>UTPGL</t>
  </si>
  <si>
    <t>UTP:L-glutamine amido-ligase (ADP-forming)</t>
  </si>
  <si>
    <t>atp[c] + utp[c] + gln[c] + h2o[c] -&gt; adp[c] + pi[c] + ctp[c] + glu[c]</t>
  </si>
  <si>
    <t>6.3.4.2</t>
  </si>
  <si>
    <t>ATPAMP</t>
  </si>
  <si>
    <t>atp[c] + h2o[c] -&gt; pi[c] + adp[c] + h[c]</t>
  </si>
  <si>
    <t>3.6.1.5 r00086</t>
  </si>
  <si>
    <t>AMP</t>
  </si>
  <si>
    <t>adp[c] + h2o[c] -&gt; amp[c] + pi[c] + h[c]</t>
  </si>
  <si>
    <t>3.6.1.5 r00122</t>
  </si>
  <si>
    <t>UMPP</t>
  </si>
  <si>
    <t>udp[c] + h2o[c] -&gt; ump[c] + pi[c] + h[c]</t>
  </si>
  <si>
    <t>3.6.1.5 r00155</t>
  </si>
  <si>
    <t>UMPP[1]</t>
  </si>
  <si>
    <t>utp[c] + h2o[c] -&gt; udp[c] + pi[c] + h[c]</t>
  </si>
  <si>
    <t>3.6.1.5 r00159</t>
  </si>
  <si>
    <t>GMPP</t>
  </si>
  <si>
    <t>gdp[c] + h2o[c] -&gt; gmp[c] + pi[c] + h[c]</t>
  </si>
  <si>
    <t>3.6.1.5 r00328</t>
  </si>
  <si>
    <t>GMPP[1]</t>
  </si>
  <si>
    <t>gtp[c] + h2o[c] -&gt; gdp[c] + pi[c] + h[c]</t>
  </si>
  <si>
    <t>3.6.1.5 r00335</t>
  </si>
  <si>
    <t>GMPP[2]</t>
  </si>
  <si>
    <t>cdp[c] + h2o[c] -&gt; cmp[c] + pi[c] + h[c]</t>
  </si>
  <si>
    <t>3.6.1.5 r00514</t>
  </si>
  <si>
    <t>GMPP[3]</t>
  </si>
  <si>
    <t>ctp[c] + h2o[c] -&gt; cdp[c] + pi[c] + h[c]</t>
  </si>
  <si>
    <t>3.6.1.5 r00569</t>
  </si>
  <si>
    <t>GMPP[4]</t>
  </si>
  <si>
    <t>dtdp[c] + h2o[c] -&gt; dtmp[c] + pi[c] + h[c]</t>
  </si>
  <si>
    <t>3.6.1.5 r02092</t>
  </si>
  <si>
    <t>GMPP[5]</t>
  </si>
  <si>
    <t>dttp[c] + h2o[c] -&gt; dtdp[c] + pi[c] + h[c]</t>
  </si>
  <si>
    <t>3.6.1.5 r02095</t>
  </si>
  <si>
    <t>ATPADP</t>
  </si>
  <si>
    <t>atp[c] + h2o[c] -&gt; pi[c] + adp[c]</t>
  </si>
  <si>
    <t>2208, 6756</t>
  </si>
  <si>
    <t>DADP</t>
  </si>
  <si>
    <t>datp[c] + h2o[c] -&gt; pi[c] + dadp[c]</t>
  </si>
  <si>
    <t>CTPCDP</t>
  </si>
  <si>
    <t>ctp[c] + h2o[c] -&gt; pi[c] + cdp[c]</t>
  </si>
  <si>
    <t>DCDP</t>
  </si>
  <si>
    <t>dctp[c] + h2o[c] -&gt; pi[c] + dcdp[c]</t>
  </si>
  <si>
    <t>UDP</t>
  </si>
  <si>
    <t>utp[c] + h2o[c] -&gt; pi[c] + udp[c]</t>
  </si>
  <si>
    <t>DUDP</t>
  </si>
  <si>
    <t>dutp[c] + h2o[c] -&gt; pi[c] + dudp[c]</t>
  </si>
  <si>
    <t>GDP</t>
  </si>
  <si>
    <t>gtp[c] + h2o[c] -&gt; pi[c] + gdp[c]</t>
  </si>
  <si>
    <t>DGDP</t>
  </si>
  <si>
    <t>dgtp[c] + h2o[c] -&gt; pi[c] + dgdp[c]</t>
  </si>
  <si>
    <t>IMP[1]</t>
  </si>
  <si>
    <t>itp[c] + h2o[c] -&gt; imp[c] + ppi[c]</t>
  </si>
  <si>
    <t>3.6.1.19</t>
  </si>
  <si>
    <t>DIMP</t>
  </si>
  <si>
    <t>ditp[c] + h2o[c] -&gt; dimp[c] + ppi[c]</t>
  </si>
  <si>
    <t>XMP</t>
  </si>
  <si>
    <t>xtp[c] + h2o[c] -&gt; xmp[c] + ppi[c]</t>
  </si>
  <si>
    <t>UMP[1]</t>
  </si>
  <si>
    <t>utp[c] + h2o[c] -&gt; ump[c] + ppi[c]</t>
  </si>
  <si>
    <t>DUTPA</t>
  </si>
  <si>
    <t>dutp[c] + h2o[c] -&gt; dump[c] + ppi[c]</t>
  </si>
  <si>
    <t>44176, 7646</t>
  </si>
  <si>
    <t>3.6.1.19, 3.6.1.23</t>
  </si>
  <si>
    <t>GMP[1]</t>
  </si>
  <si>
    <t>gtp[c] + h2o[c] -&gt; gmp[c] + ppi[c]</t>
  </si>
  <si>
    <t>DGMP[1]</t>
  </si>
  <si>
    <t>dgtp[c] + h2o[c] -&gt; dgmp[c] + ppi[c]</t>
  </si>
  <si>
    <t>DTMPR</t>
  </si>
  <si>
    <t>thym[c] + atp[c] -&gt; adp[c] + dtmp[c]</t>
  </si>
  <si>
    <t>2.7.1.21</t>
  </si>
  <si>
    <t>DTDP</t>
  </si>
  <si>
    <t>atp[c] + dtmp[c] -&gt; adp[c] + dtdp[c]</t>
  </si>
  <si>
    <t>2.7.4.9</t>
  </si>
  <si>
    <t>ATPDUMP</t>
  </si>
  <si>
    <t>dTMP kinase</t>
  </si>
  <si>
    <t>atp[c] + dump[c] -&gt; adp[c] + dudp[c]</t>
  </si>
  <si>
    <t>TMPK</t>
  </si>
  <si>
    <t>T_UTP_PC</t>
  </si>
  <si>
    <t>utp[c] &lt;=&gt; utp[p]</t>
  </si>
  <si>
    <t>UGP2</t>
  </si>
  <si>
    <t>utp[p] + g1p[p] &lt;=&gt; ppi[p] + udpglc[p]</t>
  </si>
  <si>
    <t>Phatr1_51016 or PHATRDRAFT_23639</t>
  </si>
  <si>
    <t>2.7.7.9</t>
  </si>
  <si>
    <t>13BDGN</t>
  </si>
  <si>
    <t xml:space="preserve"> 1,3-beta-glucan synthase</t>
  </si>
  <si>
    <t>udpglc[c] -&gt; 13bdg[c] + udp[c]</t>
  </si>
  <si>
    <t>2.4.1.34</t>
  </si>
  <si>
    <t>13BDGN1</t>
  </si>
  <si>
    <t>udpglc[c] + 13bdg[c] -&gt; 13bdgn1[c] + udp[c]</t>
  </si>
  <si>
    <t>13BDGN2</t>
  </si>
  <si>
    <t>udpglc[c] + 13bdgn1[c] -&gt; 13bdgn2[c] + udp[c]</t>
  </si>
  <si>
    <t>13BDGN3</t>
  </si>
  <si>
    <t>udpglc[c] + 13bdgn2[c] -&gt; 13bdgn3[c] + udp[c]</t>
  </si>
  <si>
    <t>13BDGN4</t>
  </si>
  <si>
    <t>udpglc[c] + 13bdgn3[c] -&gt; 13bdgn4[c] + udp[c]</t>
  </si>
  <si>
    <t>13BDGN5</t>
  </si>
  <si>
    <t>udpglc[c] + 13bdgn4[c] -&gt; 13bdgn5[c] + udp[c]</t>
  </si>
  <si>
    <t>CHRYS</t>
  </si>
  <si>
    <t>Chrysolaminarin</t>
  </si>
  <si>
    <t>udpglc[c] + 13bdgn5[c] -&gt; chrys[c] + udp[c]</t>
  </si>
  <si>
    <t>Chrysolaminaran biosynthesis</t>
  </si>
  <si>
    <t xml:space="preserve">48300, 56509, 50238 </t>
  </si>
  <si>
    <t>0.2555 dttp[c] + 0.2555 datp[c] + 0.2445 dgtp[c] + 0.2445 dctp[c] -&gt; dna[c]</t>
  </si>
  <si>
    <t>0.19 utp[c] + 0.19 atp[c] + 0.31 gtp[c] + 0.31 ctp[c] -&gt; rna[c]</t>
  </si>
  <si>
    <t>Amino acids</t>
  </si>
  <si>
    <t>0.02 his[c] + 0.07 arg[c] + 0.15 ala[c] + 0.12 asp[c] + 0.14 glu[c] + 0.51 gln[c] + 0.1 pro[c] + 0.01 trp[c] + 0.11 ser[c] + 0.15 gly[c] + 0.07 lys[c] + 0.09 thr[c] + 0.08 asn[c] + 0.09 val[c] + 0.11 leu[c] + 0.07 ile[c] + 0.01 cys[c] + 0.02 met[c] + 0.04 tyr[c] + 0.08 phnyala[c] + 0.02 orn[c] -&gt; aa[c]</t>
  </si>
  <si>
    <t>LIPID</t>
  </si>
  <si>
    <t>0.14 tag[p] + 0.1 sqdg[c] + 0.02 ppc[c] + 0.18 mgdg[c] + 0.07 dgdg[c] -&gt; lipid[c]</t>
  </si>
  <si>
    <t>Biomass</t>
  </si>
  <si>
    <t>Includes growth-associated ATP maintenance</t>
  </si>
  <si>
    <t>aa[c] + 0.0056 chla[p] + lipid[c] + 0.15 chrys[c] + 9.03E-4 dna[c] + 0.001 rna[c] + 29.89 atp[c] + 29.89 h2o[c] -&gt; 29.89 adp[c] + 29.89 pi[c] + 29.89 h[c]</t>
  </si>
  <si>
    <t>Metabolite Abbreviation</t>
  </si>
  <si>
    <t>Metabolite Name</t>
  </si>
  <si>
    <t>Charge</t>
  </si>
  <si>
    <t>Compartment</t>
  </si>
  <si>
    <t>Boundary Condition</t>
  </si>
  <si>
    <t>Neutral metabolite formula</t>
  </si>
  <si>
    <t>Charged metab. formula</t>
  </si>
  <si>
    <t>KeggID</t>
  </si>
  <si>
    <t>PubChem ID</t>
  </si>
  <si>
    <t>CheBI ID</t>
  </si>
  <si>
    <t>nadh</t>
  </si>
  <si>
    <t>NADH</t>
  </si>
  <si>
    <t>C21H29N7O14P2</t>
  </si>
  <si>
    <t>C00004</t>
  </si>
  <si>
    <t>nad</t>
  </si>
  <si>
    <t>NAD+</t>
  </si>
  <si>
    <t>C21H28N7O14P2</t>
  </si>
  <si>
    <t>C00003</t>
  </si>
  <si>
    <t>o2</t>
  </si>
  <si>
    <t>C00007</t>
  </si>
  <si>
    <t>h2o</t>
  </si>
  <si>
    <t>H2O</t>
  </si>
  <si>
    <t>C00001</t>
  </si>
  <si>
    <t>pi</t>
  </si>
  <si>
    <t>Phosphate</t>
  </si>
  <si>
    <t>H3PO4</t>
  </si>
  <si>
    <t>C00009</t>
  </si>
  <si>
    <t>ppi</t>
  </si>
  <si>
    <t>Pyrophosphate</t>
  </si>
  <si>
    <t>P2H4O7</t>
  </si>
  <si>
    <t>C00013</t>
  </si>
  <si>
    <t>18361 29888</t>
  </si>
  <si>
    <t>nh3</t>
  </si>
  <si>
    <t>C00014</t>
  </si>
  <si>
    <t>nh4</t>
  </si>
  <si>
    <t>co2</t>
  </si>
  <si>
    <t>amp</t>
  </si>
  <si>
    <t>C10H14N5O7P</t>
  </si>
  <si>
    <t>C00020</t>
  </si>
  <si>
    <t>adp</t>
  </si>
  <si>
    <t>ADP</t>
  </si>
  <si>
    <t>C10H15N5O10P2</t>
  </si>
  <si>
    <t>C10H12N5O10P2</t>
  </si>
  <si>
    <t>C00008</t>
  </si>
  <si>
    <t>atp</t>
  </si>
  <si>
    <t>ATP</t>
  </si>
  <si>
    <t>C10H16N5O13P3</t>
  </si>
  <si>
    <t>C10H12N5O13P3</t>
  </si>
  <si>
    <t>C00002</t>
  </si>
  <si>
    <t>nadp</t>
  </si>
  <si>
    <t>NADP+</t>
  </si>
  <si>
    <t>C21H29N7O17P3</t>
  </si>
  <si>
    <t>C00006</t>
  </si>
  <si>
    <t>nadph</t>
  </si>
  <si>
    <t>NADPH</t>
  </si>
  <si>
    <t>C21H30N7O17P3</t>
  </si>
  <si>
    <t>C00005</t>
  </si>
  <si>
    <t>h</t>
  </si>
  <si>
    <t>H+</t>
  </si>
  <si>
    <t>C00080</t>
  </si>
  <si>
    <t>oh</t>
  </si>
  <si>
    <t>OH</t>
  </si>
  <si>
    <t>glc</t>
  </si>
  <si>
    <t>Glucose</t>
  </si>
  <si>
    <t>C6H12O6</t>
  </si>
  <si>
    <t>C00031</t>
  </si>
  <si>
    <t>aglc</t>
  </si>
  <si>
    <t>alpha-Glucose</t>
  </si>
  <si>
    <t>C00267</t>
  </si>
  <si>
    <t>bglc</t>
  </si>
  <si>
    <t>beta-Glucose</t>
  </si>
  <si>
    <t>C00221</t>
  </si>
  <si>
    <t>g1p</t>
  </si>
  <si>
    <t>glucose 1-phosphate (alpha-glucose-1-phosphate)</t>
  </si>
  <si>
    <t>C6H13O9P</t>
  </si>
  <si>
    <t>C00103</t>
  </si>
  <si>
    <t>g6p</t>
  </si>
  <si>
    <t>glucose 6-phosphate</t>
  </si>
  <si>
    <t>C00092</t>
  </si>
  <si>
    <t>ag6p</t>
  </si>
  <si>
    <t>alpha-glucose-6-phosphate</t>
  </si>
  <si>
    <t>C00668</t>
  </si>
  <si>
    <t>bg6p</t>
  </si>
  <si>
    <t>beta-glucose 6-phosphate</t>
  </si>
  <si>
    <t>C01172</t>
  </si>
  <si>
    <t>f6p</t>
  </si>
  <si>
    <t>beta-fructose-6-phosphate</t>
  </si>
  <si>
    <t>C00085</t>
  </si>
  <si>
    <t>f16p</t>
  </si>
  <si>
    <t>beta-Fructose 1,6-bisphosphate</t>
  </si>
  <si>
    <t>C6H14O12P2</t>
  </si>
  <si>
    <t>C05378</t>
  </si>
  <si>
    <t>g3p</t>
  </si>
  <si>
    <t>Glyceraldehyde 3P, 3-phosphoglycerate</t>
  </si>
  <si>
    <t>C3H7O6P</t>
  </si>
  <si>
    <t>C00118</t>
  </si>
  <si>
    <t>gp</t>
  </si>
  <si>
    <t>Glycerone-P (dihydroxyacetone phosphate, DHAP)</t>
  </si>
  <si>
    <t>C00111</t>
  </si>
  <si>
    <t>3pgPi</t>
  </si>
  <si>
    <t>3-Phospho-D-glyceroyl phosphate (glycerate-1,3P)</t>
  </si>
  <si>
    <t>C3H8O10P2</t>
  </si>
  <si>
    <t>C00236</t>
  </si>
  <si>
    <t>gly3p</t>
  </si>
  <si>
    <t>Glycerate 3P (3-Phospho-D-glycerate)</t>
  </si>
  <si>
    <t>C3H7O7P</t>
  </si>
  <si>
    <t>C00197</t>
  </si>
  <si>
    <t>gly2p</t>
  </si>
  <si>
    <t>Glycerate 2P (2-Phospho-D-glycerate)</t>
  </si>
  <si>
    <t>C00631</t>
  </si>
  <si>
    <t>pep</t>
  </si>
  <si>
    <t>Phosphoenolpyruvate</t>
  </si>
  <si>
    <t>C3H5O6P</t>
  </si>
  <si>
    <t>C00074</t>
  </si>
  <si>
    <t>18021 44897</t>
  </si>
  <si>
    <t>pyr</t>
  </si>
  <si>
    <t>Pyruvate</t>
  </si>
  <si>
    <t>C3H4O3</t>
  </si>
  <si>
    <t>C00022</t>
  </si>
  <si>
    <t>thpp</t>
  </si>
  <si>
    <t>ThPP</t>
  </si>
  <si>
    <t>C12H19N4O7P2S</t>
  </si>
  <si>
    <t>C00068</t>
  </si>
  <si>
    <t>aclipoE</t>
  </si>
  <si>
    <t>S-Acetyl-dihydrolipoamide-E</t>
  </si>
  <si>
    <t>C10H18NO2S2R</t>
  </si>
  <si>
    <t>C16255</t>
  </si>
  <si>
    <t>lipo</t>
  </si>
  <si>
    <t>lipoamide</t>
  </si>
  <si>
    <t>C8H15NOS2</t>
  </si>
  <si>
    <t>c00248</t>
  </si>
  <si>
    <t>lipoE</t>
  </si>
  <si>
    <t>Lipoamide-E</t>
  </si>
  <si>
    <t>C8H14NOS2R</t>
  </si>
  <si>
    <t>C15972</t>
  </si>
  <si>
    <t>dilipoE</t>
  </si>
  <si>
    <t>Dihydrolipoamide-E</t>
  </si>
  <si>
    <t>C8H16NOS2R</t>
  </si>
  <si>
    <t>C15973</t>
  </si>
  <si>
    <t>gdlipoE</t>
  </si>
  <si>
    <t>S-glutaryldihydrolipoamide-E</t>
  </si>
  <si>
    <t>C13H22NO4S2R</t>
  </si>
  <si>
    <t>c06157</t>
  </si>
  <si>
    <t>fad</t>
  </si>
  <si>
    <t>FAD</t>
  </si>
  <si>
    <t>C27H33N9O15P2</t>
  </si>
  <si>
    <t>c00016</t>
  </si>
  <si>
    <t>fadh2</t>
  </si>
  <si>
    <t>FADH2</t>
  </si>
  <si>
    <t>C27H35N9O15P2</t>
  </si>
  <si>
    <t>c01352</t>
  </si>
  <si>
    <t>acca</t>
  </si>
  <si>
    <t>Acetyl CoA</t>
  </si>
  <si>
    <t>C23H38N7O17P3S</t>
  </si>
  <si>
    <t>C0024</t>
  </si>
  <si>
    <t>acet</t>
  </si>
  <si>
    <t>Acetate</t>
  </si>
  <si>
    <t>C2H4O2</t>
  </si>
  <si>
    <t>C00033</t>
  </si>
  <si>
    <t>oxaloacet</t>
  </si>
  <si>
    <t>Oxaloacetate</t>
  </si>
  <si>
    <t>C4H4O5</t>
  </si>
  <si>
    <t>C00036</t>
  </si>
  <si>
    <t>acetyde</t>
  </si>
  <si>
    <t>Acetaldehyde</t>
  </si>
  <si>
    <t>C2H4O</t>
  </si>
  <si>
    <t>C00084</t>
  </si>
  <si>
    <t>ald</t>
  </si>
  <si>
    <t>aldehyde</t>
  </si>
  <si>
    <t>CHOR</t>
  </si>
  <si>
    <t>C00071</t>
  </si>
  <si>
    <t>cooh</t>
  </si>
  <si>
    <t>carboxylate</t>
  </si>
  <si>
    <t>CO2R</t>
  </si>
  <si>
    <t>C00060</t>
  </si>
  <si>
    <t>roh</t>
  </si>
  <si>
    <t>alcohol</t>
  </si>
  <si>
    <t>HOR</t>
  </si>
  <si>
    <t>C00069</t>
  </si>
  <si>
    <t>etoh</t>
  </si>
  <si>
    <t>Ethanol</t>
  </si>
  <si>
    <t>C2H6O</t>
  </si>
  <si>
    <t>C00469</t>
  </si>
  <si>
    <t>p6gluc</t>
  </si>
  <si>
    <t>6-Phospho-D-gluconate</t>
  </si>
  <si>
    <t>C6H13O10P</t>
  </si>
  <si>
    <t>C00345</t>
  </si>
  <si>
    <t>ru5p</t>
  </si>
  <si>
    <t>Ribulose-5P</t>
  </si>
  <si>
    <t>C5H11O8P</t>
  </si>
  <si>
    <t>C00199</t>
  </si>
  <si>
    <t>r5p</t>
  </si>
  <si>
    <t>Ribose-5P</t>
  </si>
  <si>
    <t>C00117</t>
  </si>
  <si>
    <t>xu5p</t>
  </si>
  <si>
    <t>Xylulose-5P</t>
  </si>
  <si>
    <t>c00231</t>
  </si>
  <si>
    <t>prpp</t>
  </si>
  <si>
    <t>PRPP (5-phosphoribosyl diphosphate)</t>
  </si>
  <si>
    <t>C5H13O14P3</t>
  </si>
  <si>
    <t>C00119</t>
  </si>
  <si>
    <t>gluc15lac6p</t>
  </si>
  <si>
    <t>D-Glucono-1,5-lactone-6P</t>
  </si>
  <si>
    <t>C6H11O9P</t>
  </si>
  <si>
    <t>C01236</t>
  </si>
  <si>
    <t>s7p</t>
  </si>
  <si>
    <t>Sedoheptulose-7P</t>
  </si>
  <si>
    <t>C7H15O10P</t>
  </si>
  <si>
    <t>C05382</t>
  </si>
  <si>
    <t>e4p</t>
  </si>
  <si>
    <t>Erythrose-4P</t>
  </si>
  <si>
    <t>C4H9O7P</t>
  </si>
  <si>
    <t>C00279</t>
  </si>
  <si>
    <t>2deoxr5p</t>
  </si>
  <si>
    <t>2-Deoxy-D-ribose-5P</t>
  </si>
  <si>
    <t>C5H11O7P</t>
  </si>
  <si>
    <t>C00673</t>
  </si>
  <si>
    <t>2deoxr</t>
  </si>
  <si>
    <t>2-Deoxyribose</t>
  </si>
  <si>
    <t>C5H10O4</t>
  </si>
  <si>
    <t>C01801</t>
  </si>
  <si>
    <t>r</t>
  </si>
  <si>
    <t>Ribose</t>
  </si>
  <si>
    <t>C5H10O5</t>
  </si>
  <si>
    <t>C00121</t>
  </si>
  <si>
    <t>r1p</t>
  </si>
  <si>
    <t>Ribose-1P</t>
  </si>
  <si>
    <t>C00620</t>
  </si>
  <si>
    <t>rubp</t>
  </si>
  <si>
    <t>Ribulose 1,5-bisphosphate</t>
  </si>
  <si>
    <t>C5H12O11P2</t>
  </si>
  <si>
    <t>C01182</t>
  </si>
  <si>
    <t>rfdx</t>
  </si>
  <si>
    <t>reduced ferredoxin</t>
  </si>
  <si>
    <t>c00138</t>
  </si>
  <si>
    <t>ofdx</t>
  </si>
  <si>
    <t>oxidized ferredoxin</t>
  </si>
  <si>
    <t>c00139</t>
  </si>
  <si>
    <t>pq</t>
  </si>
  <si>
    <t>oxidized plastoquinone</t>
  </si>
  <si>
    <t>C13H18O2</t>
  </si>
  <si>
    <t>C16694</t>
  </si>
  <si>
    <t>pqh2</t>
  </si>
  <si>
    <t>reduced plastoquinone</t>
  </si>
  <si>
    <t>C13H16O2</t>
  </si>
  <si>
    <t>C02185</t>
  </si>
  <si>
    <t>opc</t>
  </si>
  <si>
    <t>oxidized plastocyanin</t>
  </si>
  <si>
    <t>C03162</t>
  </si>
  <si>
    <t>rpc</t>
  </si>
  <si>
    <t>reduced plastocyanin</t>
  </si>
  <si>
    <t>C03025</t>
  </si>
  <si>
    <t>sh</t>
  </si>
  <si>
    <t>sedoheptulose</t>
  </si>
  <si>
    <t>C7H14O7</t>
  </si>
  <si>
    <t>c02076</t>
  </si>
  <si>
    <t>sh17bp</t>
  </si>
  <si>
    <t>sedoheptulose-1,7-bisphosphate</t>
  </si>
  <si>
    <t>C7H16O13P2</t>
  </si>
  <si>
    <t>c00447</t>
  </si>
  <si>
    <t>form</t>
  </si>
  <si>
    <t>Formate</t>
  </si>
  <si>
    <t>CH2O2</t>
  </si>
  <si>
    <t>C00058</t>
  </si>
  <si>
    <t>mal</t>
  </si>
  <si>
    <t>Malate</t>
  </si>
  <si>
    <t>C4H6O5</t>
  </si>
  <si>
    <t>C00149</t>
  </si>
  <si>
    <t>meglyxl</t>
  </si>
  <si>
    <t>Methyglyoxal</t>
  </si>
  <si>
    <t>C3H4O2</t>
  </si>
  <si>
    <t>C00546</t>
  </si>
  <si>
    <t>lac</t>
  </si>
  <si>
    <t>lactate</t>
  </si>
  <si>
    <t>C3H6O3</t>
  </si>
  <si>
    <t>C00256</t>
  </si>
  <si>
    <t>ficytc</t>
  </si>
  <si>
    <t>Ferricytochrome c (Cytochrome c3+)</t>
  </si>
  <si>
    <t>C42H44FeN8O8S2R4</t>
  </si>
  <si>
    <t>C00125</t>
  </si>
  <si>
    <t>focytc</t>
  </si>
  <si>
    <t>Ferrocytochrome c (Reduced cytochrome c, Cytochrome c2+)</t>
  </si>
  <si>
    <t>C42H53FeN8O6S2</t>
  </si>
  <si>
    <t>C00126</t>
  </si>
  <si>
    <t>actylp</t>
  </si>
  <si>
    <t>Acetyl-P</t>
  </si>
  <si>
    <t>C2H5O5P</t>
  </si>
  <si>
    <t>C00227</t>
  </si>
  <si>
    <t>actyladn</t>
  </si>
  <si>
    <t>Acetyladenylate</t>
  </si>
  <si>
    <t>C12H16N5O8P</t>
  </si>
  <si>
    <t>C05993</t>
  </si>
  <si>
    <t>acetotylcoa</t>
  </si>
  <si>
    <t>Acetoacetyl-CoA</t>
  </si>
  <si>
    <t>C25H40N7O18P3S</t>
  </si>
  <si>
    <t>C00332</t>
  </si>
  <si>
    <t>glut</t>
  </si>
  <si>
    <t>glutathione</t>
  </si>
  <si>
    <t>C10H17N3O6S</t>
  </si>
  <si>
    <t>c00051</t>
  </si>
  <si>
    <t>lacglut</t>
  </si>
  <si>
    <t>(R)-S-Lactoylglutathione</t>
  </si>
  <si>
    <t>C13H21N3O8S</t>
  </si>
  <si>
    <t>C03451</t>
  </si>
  <si>
    <t>cit</t>
  </si>
  <si>
    <t>Citrate</t>
  </si>
  <si>
    <t>C6H8O7</t>
  </si>
  <si>
    <t>C00158</t>
  </si>
  <si>
    <t>oxoglut</t>
  </si>
  <si>
    <t>2-Oxoglutarate (alpha-ketoglutaric acid)</t>
  </si>
  <si>
    <t>C5H6O5</t>
  </si>
  <si>
    <t>C00026</t>
  </si>
  <si>
    <t>cthpp</t>
  </si>
  <si>
    <t>3-Carboxy-1-hydroxypropyl-ThPP</t>
  </si>
  <si>
    <t>C16H25N4O10P2S</t>
  </si>
  <si>
    <t>C05381</t>
  </si>
  <si>
    <t>sdilipoE</t>
  </si>
  <si>
    <t>S-Succinyl-dihydrolipoamide-E</t>
  </si>
  <si>
    <t>C12H20NO4S2R</t>
  </si>
  <si>
    <t>C16254</t>
  </si>
  <si>
    <t>succoa</t>
  </si>
  <si>
    <t>Succinyl-CoA</t>
  </si>
  <si>
    <t>C25H40N7O19P3S</t>
  </si>
  <si>
    <t>C00091</t>
  </si>
  <si>
    <t>suc</t>
  </si>
  <si>
    <t>Succinate</t>
  </si>
  <si>
    <t>C4H6O4</t>
  </si>
  <si>
    <t>C00042</t>
  </si>
  <si>
    <t>fum</t>
  </si>
  <si>
    <t>fumarate</t>
  </si>
  <si>
    <t>C4H4O4</t>
  </si>
  <si>
    <t>C00122</t>
  </si>
  <si>
    <t>oxalsuc</t>
  </si>
  <si>
    <t>oxalosuccinate</t>
  </si>
  <si>
    <t>C6H6O7</t>
  </si>
  <si>
    <t>C05379</t>
  </si>
  <si>
    <t>isocit</t>
  </si>
  <si>
    <t>isocitrate</t>
  </si>
  <si>
    <t>C00311</t>
  </si>
  <si>
    <t>q</t>
  </si>
  <si>
    <t>Ubiquinone (Coenzyme Q)</t>
  </si>
  <si>
    <t>C14H18O4(C5H8)n</t>
  </si>
  <si>
    <t>C00399</t>
  </si>
  <si>
    <t>qh2</t>
  </si>
  <si>
    <t>Ubiquinol</t>
  </si>
  <si>
    <t>C14H20O4(C5H8)n</t>
  </si>
  <si>
    <t>C00390</t>
  </si>
  <si>
    <t>acon</t>
  </si>
  <si>
    <t>cis-aconitate</t>
  </si>
  <si>
    <t>C6H6O6</t>
  </si>
  <si>
    <t>C00417</t>
  </si>
  <si>
    <t>Sucrose</t>
  </si>
  <si>
    <t>sucrose</t>
  </si>
  <si>
    <t>C12H22O11</t>
  </si>
  <si>
    <t>C00089</t>
  </si>
  <si>
    <t>sucrose-6P</t>
  </si>
  <si>
    <t>Sucrose 6'-phosphate</t>
  </si>
  <si>
    <t>C12H23O14P</t>
  </si>
  <si>
    <t>C02591</t>
  </si>
  <si>
    <t>13bdg</t>
  </si>
  <si>
    <t>1,3-beta-D-Glucan</t>
  </si>
  <si>
    <t>C00965</t>
  </si>
  <si>
    <t>13bdgn1</t>
  </si>
  <si>
    <t>1,3-beta-D-Glucan(n+1)</t>
  </si>
  <si>
    <t>G10477(n+1)</t>
  </si>
  <si>
    <t>13bdgn2</t>
  </si>
  <si>
    <t>13bdgn3</t>
  </si>
  <si>
    <t>13bdgn4</t>
  </si>
  <si>
    <t>13bdgn5</t>
  </si>
  <si>
    <t>13bdgn6</t>
  </si>
  <si>
    <t>fruc</t>
  </si>
  <si>
    <t>fructose</t>
  </si>
  <si>
    <t>c02336</t>
  </si>
  <si>
    <t>acca[1]</t>
  </si>
  <si>
    <t>AcetylCoA</t>
  </si>
  <si>
    <t>C00024</t>
  </si>
  <si>
    <t>hco3</t>
  </si>
  <si>
    <t>Bicarbonate</t>
  </si>
  <si>
    <t>HCO3</t>
  </si>
  <si>
    <t>C00288</t>
  </si>
  <si>
    <t>mcoa</t>
  </si>
  <si>
    <t>Malonyl CoA</t>
  </si>
  <si>
    <t>C24H38N7O19P3S</t>
  </si>
  <si>
    <t>C00083</t>
  </si>
  <si>
    <t>acp</t>
  </si>
  <si>
    <t>ACP (Acyl-carrier protein)</t>
  </si>
  <si>
    <t>HSR</t>
  </si>
  <si>
    <t>C00229</t>
  </si>
  <si>
    <t>glyt</t>
  </si>
  <si>
    <t>D-Glycerate</t>
  </si>
  <si>
    <t>C3H6O4</t>
  </si>
  <si>
    <t>C00258</t>
  </si>
  <si>
    <t>gald</t>
  </si>
  <si>
    <t>D-Glyceraldehyde</t>
  </si>
  <si>
    <t>C00577</t>
  </si>
  <si>
    <t>glycn</t>
  </si>
  <si>
    <t>Glycerone</t>
  </si>
  <si>
    <t>C00184</t>
  </si>
  <si>
    <t>glyc</t>
  </si>
  <si>
    <t>Glycerol</t>
  </si>
  <si>
    <t>C3H8O3</t>
  </si>
  <si>
    <t>C00116</t>
  </si>
  <si>
    <t>glyl3p</t>
  </si>
  <si>
    <t>sn-Glycerol 3-phosphate</t>
  </si>
  <si>
    <t>C3H9O6P</t>
  </si>
  <si>
    <t>C00093</t>
  </si>
  <si>
    <t>acylcoa</t>
  </si>
  <si>
    <t>Acyl-CoA</t>
  </si>
  <si>
    <t>C22H35N7O17P3SR</t>
  </si>
  <si>
    <t>C00040</t>
  </si>
  <si>
    <t>ag3pi</t>
  </si>
  <si>
    <t>1-Acyl-sn-glycerol 3-phosphate</t>
  </si>
  <si>
    <t>C4H8O7PR</t>
  </si>
  <si>
    <t>C00681</t>
  </si>
  <si>
    <t>dag3pi</t>
  </si>
  <si>
    <t>1,2 Diacyl-sn-glycerol 3-phospate</t>
  </si>
  <si>
    <t>C5H7O8PR2</t>
  </si>
  <si>
    <t>C00416</t>
  </si>
  <si>
    <t>dag12</t>
  </si>
  <si>
    <t>1,2-Diacyl-sn-glycerol</t>
  </si>
  <si>
    <t>C5H6O5R2</t>
  </si>
  <si>
    <t>C00641</t>
  </si>
  <si>
    <t>triacylglycerol</t>
  </si>
  <si>
    <t>C00422</t>
  </si>
  <si>
    <t>d36sg</t>
  </si>
  <si>
    <t>1,2-Diacyl-3-(6-sulfo-alpha-D-quinovosyl)-sn-glycerol</t>
  </si>
  <si>
    <t>C13508</t>
  </si>
  <si>
    <t>udp6s</t>
  </si>
  <si>
    <t>UDP-6-sulfoquinovose</t>
  </si>
  <si>
    <t>C15H24N2O19P2S</t>
  </si>
  <si>
    <t>C11521</t>
  </si>
  <si>
    <t>1,2-Diacyl-3-beta-D-galactosyl-sn-glycerol</t>
  </si>
  <si>
    <t>C03692</t>
  </si>
  <si>
    <t>hexdnal</t>
  </si>
  <si>
    <t>16-Hexadecanal</t>
  </si>
  <si>
    <t>C16H32O</t>
  </si>
  <si>
    <t>C00517</t>
  </si>
  <si>
    <t>hexdnol</t>
  </si>
  <si>
    <t>16-Hexadecanol</t>
  </si>
  <si>
    <t>C16H34O</t>
  </si>
  <si>
    <t>C00823</t>
  </si>
  <si>
    <t>glutt</t>
  </si>
  <si>
    <t>Glutarate</t>
  </si>
  <si>
    <t>C5H8O4</t>
  </si>
  <si>
    <t>C00489</t>
  </si>
  <si>
    <t>coa</t>
  </si>
  <si>
    <t>CoA</t>
  </si>
  <si>
    <t>C21H36N7O16P3S</t>
  </si>
  <si>
    <t>C00010</t>
  </si>
  <si>
    <t>hexadecan-coa</t>
  </si>
  <si>
    <t>Hexadecanoyl-CoA</t>
  </si>
  <si>
    <t>C37H66N7O17P3S</t>
  </si>
  <si>
    <t>C00154</t>
  </si>
  <si>
    <t>hex2enoyl-coa</t>
  </si>
  <si>
    <t>Trans-Hexadec-2-enoyl-CoA</t>
  </si>
  <si>
    <t>C37H64N7O17P3S</t>
  </si>
  <si>
    <t>C05272</t>
  </si>
  <si>
    <t>hydrohexdec-coa</t>
  </si>
  <si>
    <t>(S)-3-Hydroxyhexadecanoyl-CoA</t>
  </si>
  <si>
    <t>C37H66N7O18P3S</t>
  </si>
  <si>
    <t>C05258</t>
  </si>
  <si>
    <t>3oxohexdec-coa</t>
  </si>
  <si>
    <t>3-Oxohexadecanoyl-CoA</t>
  </si>
  <si>
    <t>C37H64N7O18P3S</t>
  </si>
  <si>
    <t>C05259</t>
  </si>
  <si>
    <t>palmitoylc</t>
  </si>
  <si>
    <t>L-Palmitoylcarnitine</t>
  </si>
  <si>
    <t>C23H45NO4</t>
  </si>
  <si>
    <t>C02990</t>
  </si>
  <si>
    <t>tetradec-coa</t>
  </si>
  <si>
    <t>Tetradecanoyl-coA</t>
  </si>
  <si>
    <t>C35H62N7O17P3S</t>
  </si>
  <si>
    <t>C02593</t>
  </si>
  <si>
    <t>tetra2eno-coa</t>
  </si>
  <si>
    <t>trans-Tetradec-2-enoyl-CoA</t>
  </si>
  <si>
    <t>C35H60N7O17P3S</t>
  </si>
  <si>
    <t>C05273</t>
  </si>
  <si>
    <t>3hydrotetradec-coa</t>
  </si>
  <si>
    <t>(S)-3-Hydroxytetradecanoyl-CoA</t>
  </si>
  <si>
    <t>C35H62N7O18P3S</t>
  </si>
  <si>
    <t>C05260</t>
  </si>
  <si>
    <t>3oxotetradec-coa</t>
  </si>
  <si>
    <t>3-Oxotetradecanoyl-CoA</t>
  </si>
  <si>
    <t>C35H60N7O18P3S</t>
  </si>
  <si>
    <t>C05261</t>
  </si>
  <si>
    <t>dec-coa</t>
  </si>
  <si>
    <t>decanoyl-CoA</t>
  </si>
  <si>
    <t>C31H54N7O17P3S</t>
  </si>
  <si>
    <t>C05274</t>
  </si>
  <si>
    <t>dec2eno-coa</t>
  </si>
  <si>
    <t>trans-Dec-2-enoyl-CoA</t>
  </si>
  <si>
    <t>C31H52N7O17P3S</t>
  </si>
  <si>
    <t>C05275</t>
  </si>
  <si>
    <t>3hydrodec-coa</t>
  </si>
  <si>
    <t>(S)-3-Hydroxydecanoyl-CoA</t>
  </si>
  <si>
    <t>C31H54N7O18P3S</t>
  </si>
  <si>
    <t>C05264</t>
  </si>
  <si>
    <t>3oxodec-coa</t>
  </si>
  <si>
    <t>3-Oxodecanoyl-CoA</t>
  </si>
  <si>
    <t>C31H52N7O18P3S</t>
  </si>
  <si>
    <t>C05265</t>
  </si>
  <si>
    <t>oct-coa</t>
  </si>
  <si>
    <t>Octanoyl-CoA</t>
  </si>
  <si>
    <t>C29H50N7O17P3S</t>
  </si>
  <si>
    <t>C01944</t>
  </si>
  <si>
    <t>oct2eno-coa</t>
  </si>
  <si>
    <t>trans-Oct-2-enoyl-CoA</t>
  </si>
  <si>
    <t>C29H48N7O17P3S</t>
  </si>
  <si>
    <t>C05276</t>
  </si>
  <si>
    <t>3hydrooct-coa</t>
  </si>
  <si>
    <t>(S)-3-Hydroxyoctanoyl-CoA</t>
  </si>
  <si>
    <t>C29H50N7O18P3S</t>
  </si>
  <si>
    <t>C05266</t>
  </si>
  <si>
    <t>3oxooct-coa</t>
  </si>
  <si>
    <t>3-Oxooctanoyl-CoA</t>
  </si>
  <si>
    <t>C29H48N7O18P3S</t>
  </si>
  <si>
    <t>C05267</t>
  </si>
  <si>
    <t>hex-coa</t>
  </si>
  <si>
    <t>Hexanoyl-CoA</t>
  </si>
  <si>
    <t>C27H46N7O17P3S</t>
  </si>
  <si>
    <t>C05270</t>
  </si>
  <si>
    <t>hex2eno-coa</t>
  </si>
  <si>
    <t>trans-Hex-2-enoyl-CoA</t>
  </si>
  <si>
    <t>C27H44N7O17P3S</t>
  </si>
  <si>
    <t>C05271</t>
  </si>
  <si>
    <t>3hydrohex-coa</t>
  </si>
  <si>
    <t>(S)-3-Hydroxyhexanoyl-CoA</t>
  </si>
  <si>
    <t>C27H46N7O18P3S</t>
  </si>
  <si>
    <t>C05268</t>
  </si>
  <si>
    <t>3oxohex-coa</t>
  </si>
  <si>
    <t>3-Oxohexanoyl-CoA</t>
  </si>
  <si>
    <t>C27H44N7O18P3S</t>
  </si>
  <si>
    <t>C05269</t>
  </si>
  <si>
    <t>but-coa</t>
  </si>
  <si>
    <t>Butanoyl-CoA</t>
  </si>
  <si>
    <t>C25H42N7O17P3S</t>
  </si>
  <si>
    <t>C00136</t>
  </si>
  <si>
    <t>but2enoyl-coa</t>
  </si>
  <si>
    <t>trans-But-2-enoyl-CoA</t>
  </si>
  <si>
    <t>C25H40N7O17P3S</t>
  </si>
  <si>
    <t>C00877</t>
  </si>
  <si>
    <t>15473 36926</t>
  </si>
  <si>
    <t>3hydrobut-coa</t>
  </si>
  <si>
    <t>(s)-3-Hydroxy-butanoyl-CoA</t>
  </si>
  <si>
    <t>C25H42N7O18P3S</t>
  </si>
  <si>
    <t>C01144</t>
  </si>
  <si>
    <t>36dodeca-coa</t>
  </si>
  <si>
    <t>cis,cis-3,6-Dodecadienoyl-CoA</t>
  </si>
  <si>
    <t>C33H54N7O17P3S</t>
  </si>
  <si>
    <t>C05280</t>
  </si>
  <si>
    <t>26dieno-coa</t>
  </si>
  <si>
    <t>trans,cis-Lauro-2,6-dienoyl-CoA</t>
  </si>
  <si>
    <t>C05279</t>
  </si>
  <si>
    <t>glyct</t>
  </si>
  <si>
    <t>glycolate</t>
  </si>
  <si>
    <t>C2H4O3</t>
  </si>
  <si>
    <t>C00160</t>
  </si>
  <si>
    <t>udpgluc</t>
  </si>
  <si>
    <t>UDP-glucuronate</t>
  </si>
  <si>
    <t>C15H22N2O18P2</t>
  </si>
  <si>
    <t>C00167</t>
  </si>
  <si>
    <t>udpglc</t>
  </si>
  <si>
    <t>UDP-glucose</t>
  </si>
  <si>
    <t>C15H24N2O17P2</t>
  </si>
  <si>
    <t>C00029</t>
  </si>
  <si>
    <t>18066 52249</t>
  </si>
  <si>
    <t>xyl</t>
  </si>
  <si>
    <t>Xylose</t>
  </si>
  <si>
    <t>C00181</t>
  </si>
  <si>
    <t>xylu</t>
  </si>
  <si>
    <t>Xylulose</t>
  </si>
  <si>
    <t>C00310</t>
  </si>
  <si>
    <t>xylon</t>
  </si>
  <si>
    <t>Xylonolactone</t>
  </si>
  <si>
    <t>C5H8O5</t>
  </si>
  <si>
    <t>C02266</t>
  </si>
  <si>
    <t>formd</t>
  </si>
  <si>
    <t>Formamide</t>
  </si>
  <si>
    <t>CH3NO</t>
  </si>
  <si>
    <t>C00488</t>
  </si>
  <si>
    <t>carbmte</t>
  </si>
  <si>
    <t>Carbamate</t>
  </si>
  <si>
    <t>CH3NO2</t>
  </si>
  <si>
    <t>C01563</t>
  </si>
  <si>
    <t>h2co3</t>
  </si>
  <si>
    <t>H2CO3</t>
  </si>
  <si>
    <t>C01353</t>
  </si>
  <si>
    <t>cyante</t>
  </si>
  <si>
    <t>cyanate</t>
  </si>
  <si>
    <t>CHNO</t>
  </si>
  <si>
    <t>C01417</t>
  </si>
  <si>
    <t>hno2</t>
  </si>
  <si>
    <t>nitrite</t>
  </si>
  <si>
    <t>HNO2</t>
  </si>
  <si>
    <t>C00088</t>
  </si>
  <si>
    <t>hno3</t>
  </si>
  <si>
    <t>nitrate</t>
  </si>
  <si>
    <t>HNO3</t>
  </si>
  <si>
    <t>C00244</t>
  </si>
  <si>
    <t>nitalk</t>
  </si>
  <si>
    <t>nitroalkane</t>
  </si>
  <si>
    <t>NO2R</t>
  </si>
  <si>
    <t>C06058</t>
  </si>
  <si>
    <t>no</t>
  </si>
  <si>
    <t>nitric oxide</t>
  </si>
  <si>
    <t>NO</t>
  </si>
  <si>
    <t>C00533</t>
  </si>
  <si>
    <t>hydroxylamine</t>
  </si>
  <si>
    <t>NH3O</t>
  </si>
  <si>
    <t>C00192</t>
  </si>
  <si>
    <t>glu</t>
  </si>
  <si>
    <t>Glutamate</t>
  </si>
  <si>
    <t>C5H9NO4</t>
  </si>
  <si>
    <t>C00025</t>
  </si>
  <si>
    <t>asp</t>
  </si>
  <si>
    <t>Aspartate</t>
  </si>
  <si>
    <t>C4H7NO4</t>
  </si>
  <si>
    <t>C00049</t>
  </si>
  <si>
    <t>asn</t>
  </si>
  <si>
    <t>Asparagine</t>
  </si>
  <si>
    <t>C4H8N2O3</t>
  </si>
  <si>
    <t>C00152</t>
  </si>
  <si>
    <t>samdhlp</t>
  </si>
  <si>
    <t>S-Aminomethyldihydrolipoylprotein</t>
  </si>
  <si>
    <t>C9H19N2OS2R</t>
  </si>
  <si>
    <t>C01242</t>
  </si>
  <si>
    <t>carbmylp</t>
  </si>
  <si>
    <t>carbamoyl-P</t>
  </si>
  <si>
    <t>CH4NO5P</t>
  </si>
  <si>
    <t>C00169</t>
  </si>
  <si>
    <t>gly</t>
  </si>
  <si>
    <t>C2H5NO2</t>
  </si>
  <si>
    <t>c00037</t>
  </si>
  <si>
    <t>hpyr</t>
  </si>
  <si>
    <t>Hydroxypyruvate</t>
  </si>
  <si>
    <t>C3H4O4</t>
  </si>
  <si>
    <t>C00168</t>
  </si>
  <si>
    <t>3phpyr</t>
  </si>
  <si>
    <t>3P-Hydroxypyruvate</t>
  </si>
  <si>
    <t>C3H5O7P</t>
  </si>
  <si>
    <t>C03232</t>
  </si>
  <si>
    <t>pser</t>
  </si>
  <si>
    <t>Phosphoserine</t>
  </si>
  <si>
    <t>C3H8NO6P</t>
  </si>
  <si>
    <t>C01005</t>
  </si>
  <si>
    <t>ser</t>
  </si>
  <si>
    <t>L-Serine</t>
  </si>
  <si>
    <t>C3H7NO3</t>
  </si>
  <si>
    <t>C00065</t>
  </si>
  <si>
    <t>dser</t>
  </si>
  <si>
    <t>D-Serine</t>
  </si>
  <si>
    <t>C00740</t>
  </si>
  <si>
    <t>cysth</t>
  </si>
  <si>
    <t>Cystathionine</t>
  </si>
  <si>
    <t>C7H14N2O4S</t>
  </si>
  <si>
    <t>C02291</t>
  </si>
  <si>
    <t>cys</t>
  </si>
  <si>
    <t>Cysteine</t>
  </si>
  <si>
    <t>C3H7NO2S</t>
  </si>
  <si>
    <t>C00097</t>
  </si>
  <si>
    <t>trp</t>
  </si>
  <si>
    <t>Tryptophan</t>
  </si>
  <si>
    <t>C11H12N2O2</t>
  </si>
  <si>
    <t>C00078</t>
  </si>
  <si>
    <t>glyx</t>
  </si>
  <si>
    <t>Glyoxylate</t>
  </si>
  <si>
    <t>C2H2O3</t>
  </si>
  <si>
    <t>C00048</t>
  </si>
  <si>
    <t>allothr</t>
  </si>
  <si>
    <t>L-Allothreonine</t>
  </si>
  <si>
    <t>C4H9NO3</t>
  </si>
  <si>
    <t>C05519</t>
  </si>
  <si>
    <t>thr</t>
  </si>
  <si>
    <t>Threonine</t>
  </si>
  <si>
    <t>C00188</t>
  </si>
  <si>
    <t>2oxobut</t>
  </si>
  <si>
    <t>2-Oxobutanoate</t>
  </si>
  <si>
    <t>C4H6O3</t>
  </si>
  <si>
    <t>C00109</t>
  </si>
  <si>
    <t>thf</t>
  </si>
  <si>
    <t>THF (tetrahydrofolate)</t>
  </si>
  <si>
    <t>C19H23N7O6</t>
  </si>
  <si>
    <t>C00101</t>
  </si>
  <si>
    <t>pn6ll</t>
  </si>
  <si>
    <t>Protein N6-(lipoyl)lysine</t>
  </si>
  <si>
    <t>C16237</t>
  </si>
  <si>
    <t>pn6dhl</t>
  </si>
  <si>
    <t>Protein N6-(dihydrolipoyl)lysine</t>
  </si>
  <si>
    <t>C16832</t>
  </si>
  <si>
    <t>lpp</t>
  </si>
  <si>
    <t>Lipoylprotein</t>
  </si>
  <si>
    <t>C02051</t>
  </si>
  <si>
    <t>dhlp</t>
  </si>
  <si>
    <t>Dihydrolipoylprotein</t>
  </si>
  <si>
    <t>C02972</t>
  </si>
  <si>
    <t>mthf</t>
  </si>
  <si>
    <t>5,10-Methylene-THF</t>
  </si>
  <si>
    <t>C20H23N7O6</t>
  </si>
  <si>
    <t>C00143</t>
  </si>
  <si>
    <t>5mthf</t>
  </si>
  <si>
    <t>5-methyltetrahydrofolate</t>
  </si>
  <si>
    <t>C20H25N7O6</t>
  </si>
  <si>
    <t>c00440</t>
  </si>
  <si>
    <t>plhomos</t>
  </si>
  <si>
    <t>Phospho-L-homoserine</t>
  </si>
  <si>
    <t>C4H10NO6P</t>
  </si>
  <si>
    <t>C01102</t>
  </si>
  <si>
    <t>homos</t>
  </si>
  <si>
    <t>Homoserine</t>
  </si>
  <si>
    <t>C00263</t>
  </si>
  <si>
    <t>semiald</t>
  </si>
  <si>
    <t>L-Aspartate 4-semialdehyde</t>
  </si>
  <si>
    <t>C4H7NO3</t>
  </si>
  <si>
    <t>C00441</t>
  </si>
  <si>
    <t>13086 18051</t>
  </si>
  <si>
    <t>aspphos</t>
  </si>
  <si>
    <t>L-4-Aspartylphosphate</t>
  </si>
  <si>
    <t>C4H8NO7P</t>
  </si>
  <si>
    <t>C03082</t>
  </si>
  <si>
    <t>carbasp</t>
  </si>
  <si>
    <t>N-carbamoylaspartate</t>
  </si>
  <si>
    <t>C5H8N2O5</t>
  </si>
  <si>
    <t>C00438</t>
  </si>
  <si>
    <t>gln</t>
  </si>
  <si>
    <t>C5H10N2O3</t>
  </si>
  <si>
    <t>C00064</t>
  </si>
  <si>
    <t>2oxosuc</t>
  </si>
  <si>
    <t>2-Oxosuccinamate</t>
  </si>
  <si>
    <t>C4H5NO4</t>
  </si>
  <si>
    <t>C02362</t>
  </si>
  <si>
    <t>N-Acetyl-L-aspartate</t>
  </si>
  <si>
    <t>C6H9NO5</t>
  </si>
  <si>
    <t>C01042</t>
  </si>
  <si>
    <t>argsuc</t>
  </si>
  <si>
    <t>L-Argininosuccinate</t>
  </si>
  <si>
    <t>C10H18N4O6</t>
  </si>
  <si>
    <t>C03406</t>
  </si>
  <si>
    <t>adsucc</t>
  </si>
  <si>
    <t>Adenylsuccinate</t>
  </si>
  <si>
    <t>C14H18N5O11P</t>
  </si>
  <si>
    <t>C03794</t>
  </si>
  <si>
    <t>ala</t>
  </si>
  <si>
    <t>Alanine</t>
  </si>
  <si>
    <t>C3H7NO2</t>
  </si>
  <si>
    <t>C00041</t>
  </si>
  <si>
    <t>oxogltm</t>
  </si>
  <si>
    <t>2-Oxoglutaramate</t>
  </si>
  <si>
    <t>C5H7NO4</t>
  </si>
  <si>
    <t>C00940</t>
  </si>
  <si>
    <t>glc6p</t>
  </si>
  <si>
    <t>D-Glucosamine-6P</t>
  </si>
  <si>
    <t>C6H14NO8P</t>
  </si>
  <si>
    <t>C00352</t>
  </si>
  <si>
    <t>5pr</t>
  </si>
  <si>
    <t>5-phospho-ribosylamine</t>
  </si>
  <si>
    <t>C5H12NO7P</t>
  </si>
  <si>
    <t>C03090</t>
  </si>
  <si>
    <t>p5c</t>
  </si>
  <si>
    <t>L-1-Pyrroline-5-carboxylate</t>
  </si>
  <si>
    <t>C5H7NO2</t>
  </si>
  <si>
    <t>C03912</t>
  </si>
  <si>
    <t>acetser</t>
  </si>
  <si>
    <t>O-Acetyl-L-serine</t>
  </si>
  <si>
    <t>C00979</t>
  </si>
  <si>
    <t>h2s</t>
  </si>
  <si>
    <t>Sulfide</t>
  </si>
  <si>
    <t>H2S</t>
  </si>
  <si>
    <t>C00283</t>
  </si>
  <si>
    <t>cys[1]</t>
  </si>
  <si>
    <t>cytn</t>
  </si>
  <si>
    <t>Cystine</t>
  </si>
  <si>
    <t>C6H12N2O4S2</t>
  </si>
  <si>
    <t>C00491</t>
  </si>
  <si>
    <t>thiocys</t>
  </si>
  <si>
    <t>Thiocysteine</t>
  </si>
  <si>
    <t>C3H7NO2S2</t>
  </si>
  <si>
    <t>C01962</t>
  </si>
  <si>
    <t>sulf</t>
  </si>
  <si>
    <t>H2SO4</t>
  </si>
  <si>
    <t>C00059</t>
  </si>
  <si>
    <t>cyst</t>
  </si>
  <si>
    <t>cysteate</t>
  </si>
  <si>
    <t>C3H7NO5S</t>
  </si>
  <si>
    <t>C00506</t>
  </si>
  <si>
    <t>spyr</t>
  </si>
  <si>
    <t>3-sulfopyruvate</t>
  </si>
  <si>
    <t>C3H4O6S</t>
  </si>
  <si>
    <t>C05528</t>
  </si>
  <si>
    <t>L-Cystathionine</t>
  </si>
  <si>
    <t>thsulf</t>
  </si>
  <si>
    <t>Thiosulfate</t>
  </si>
  <si>
    <t>HS2O3</t>
  </si>
  <si>
    <t>C00320</t>
  </si>
  <si>
    <t>merc</t>
  </si>
  <si>
    <t>3-Mercaptopyruvate</t>
  </si>
  <si>
    <t>C3H4O3S</t>
  </si>
  <si>
    <t>C00957</t>
  </si>
  <si>
    <t>suchom</t>
  </si>
  <si>
    <t>O-Succinyl-L-homoserine</t>
  </si>
  <si>
    <t>C8H13NO6</t>
  </si>
  <si>
    <t>C01118</t>
  </si>
  <si>
    <t>acethomser</t>
  </si>
  <si>
    <t>O-Acetyl-L-homoserine</t>
  </si>
  <si>
    <t>C6H11NO4</t>
  </si>
  <si>
    <t>C01077</t>
  </si>
  <si>
    <t>homocys</t>
  </si>
  <si>
    <t>L-Homocysteine</t>
  </si>
  <si>
    <t>C4H9NO2S</t>
  </si>
  <si>
    <t>C00155</t>
  </si>
  <si>
    <t>met</t>
  </si>
  <si>
    <t>Methionine</t>
  </si>
  <si>
    <t>C5H11NO2S</t>
  </si>
  <si>
    <t>C00073</t>
  </si>
  <si>
    <t>meth2o</t>
  </si>
  <si>
    <t>4-Methylthio2-oxobutanoate</t>
  </si>
  <si>
    <t>C5H8O3S</t>
  </si>
  <si>
    <t>C01180</t>
  </si>
  <si>
    <t>ahcys</t>
  </si>
  <si>
    <t>S-Adenosyl-L-homocysteine</t>
  </si>
  <si>
    <t>C14H20N6O5S</t>
  </si>
  <si>
    <t>C00021</t>
  </si>
  <si>
    <t>adlmet</t>
  </si>
  <si>
    <t>S-Adenosyl-L-methionine</t>
  </si>
  <si>
    <t>C15H22N6O5S</t>
  </si>
  <si>
    <t>C00019</t>
  </si>
  <si>
    <t>adsmeth</t>
  </si>
  <si>
    <t>S-Adensylmethioninamine</t>
  </si>
  <si>
    <t>C14H23N6O3S</t>
  </si>
  <si>
    <t>C01137</t>
  </si>
  <si>
    <t>met5thad</t>
  </si>
  <si>
    <t>S-Methyl-5'-thioadenosine</t>
  </si>
  <si>
    <t>C11H15N5O3S</t>
  </si>
  <si>
    <t>C00170</t>
  </si>
  <si>
    <t>dtmp</t>
  </si>
  <si>
    <t>C10H15N2O8P</t>
  </si>
  <si>
    <t>C00364</t>
  </si>
  <si>
    <t>dkmp</t>
  </si>
  <si>
    <t>1,2-dihydroxy-3-keto-5-methylthiopentene</t>
  </si>
  <si>
    <t>C6H10O3S</t>
  </si>
  <si>
    <t>C15606</t>
  </si>
  <si>
    <t>3-methylthiopropionate</t>
  </si>
  <si>
    <t>C4H8O2S</t>
  </si>
  <si>
    <t>C08276</t>
  </si>
  <si>
    <t>dm1p</t>
  </si>
  <si>
    <t>2,3-diketo-5-methyl-thiopentyl-1-phosphate</t>
  </si>
  <si>
    <t>C6H11O6PS</t>
  </si>
  <si>
    <t>C15650</t>
  </si>
  <si>
    <t>mtru1p</t>
  </si>
  <si>
    <t>S-methyl-5-thio-D-ribulose-1-phosphate</t>
  </si>
  <si>
    <t>C6H13O7PS</t>
  </si>
  <si>
    <t>C04582</t>
  </si>
  <si>
    <t>sulfpyr</t>
  </si>
  <si>
    <t>S-Sulfinopyruvate</t>
  </si>
  <si>
    <t>C3H4O5S</t>
  </si>
  <si>
    <t>C05527</t>
  </si>
  <si>
    <t>cystsulf</t>
  </si>
  <si>
    <t>L-Cysteinesulfinate</t>
  </si>
  <si>
    <t>C3H7NO4S</t>
  </si>
  <si>
    <t>C00606</t>
  </si>
  <si>
    <t>mtr1p</t>
  </si>
  <si>
    <t>S-methyl-5-thio-D-ribose-1-phosphate</t>
  </si>
  <si>
    <t>C04188</t>
  </si>
  <si>
    <t>leu</t>
  </si>
  <si>
    <t>Leucine</t>
  </si>
  <si>
    <t>C6H13NO2</t>
  </si>
  <si>
    <t>C00123</t>
  </si>
  <si>
    <t>val</t>
  </si>
  <si>
    <t>Valine</t>
  </si>
  <si>
    <t>C5H11NO2</t>
  </si>
  <si>
    <t>C00183</t>
  </si>
  <si>
    <t>ile</t>
  </si>
  <si>
    <t>Isoleucine</t>
  </si>
  <si>
    <t>C00407</t>
  </si>
  <si>
    <t>met2oxopen</t>
  </si>
  <si>
    <t>4-Methyl-2-oxopentanoate</t>
  </si>
  <si>
    <t>C6H10O3</t>
  </si>
  <si>
    <t>C00233</t>
  </si>
  <si>
    <t>mhbthpp</t>
  </si>
  <si>
    <t>3-Methyl-1-hydroxybutyl-ThPP</t>
  </si>
  <si>
    <t>C17H29N4O8P2S</t>
  </si>
  <si>
    <t>C15974</t>
  </si>
  <si>
    <t>mbdilipoE</t>
  </si>
  <si>
    <t>S-(3-Methylbutanoyl)-dihydrolipoamide-E</t>
  </si>
  <si>
    <t>C13H24NO2S2R</t>
  </si>
  <si>
    <t>C15975</t>
  </si>
  <si>
    <t>3me2oxobut</t>
  </si>
  <si>
    <t>3-Methyl-2-oxobutanoate</t>
  </si>
  <si>
    <t>C5H8O3</t>
  </si>
  <si>
    <t>C00141</t>
  </si>
  <si>
    <t>11851 16530</t>
  </si>
  <si>
    <t>mhthpp</t>
  </si>
  <si>
    <t>2-Methyl-1-hydroxypropyl-ThPP</t>
  </si>
  <si>
    <t>C16H27N4O8P2S</t>
  </si>
  <si>
    <t>C15976</t>
  </si>
  <si>
    <t>mhbuthpp</t>
  </si>
  <si>
    <t>2-Methyl-1-hydroxybutyl-ThPP</t>
  </si>
  <si>
    <t>C15978</t>
  </si>
  <si>
    <t>3met2oxp</t>
  </si>
  <si>
    <t>(S)-3-Methyl-2-oxopentanoate</t>
  </si>
  <si>
    <t>C00671</t>
  </si>
  <si>
    <t>mdilipoe</t>
  </si>
  <si>
    <t>S-(2-Methylpropanoyl)-dihydrolipoamide-E</t>
  </si>
  <si>
    <t>C12H22NO2S2R</t>
  </si>
  <si>
    <t>C15977</t>
  </si>
  <si>
    <t>2mbdilipoe</t>
  </si>
  <si>
    <t>S-(2-Methylbutanoyl)-dihydrolipoamide-E</t>
  </si>
  <si>
    <t>C15979</t>
  </si>
  <si>
    <t>3mbcoa</t>
  </si>
  <si>
    <t>3-Methylbutanoyl-CoA</t>
  </si>
  <si>
    <t>C26H44N7O17P3S</t>
  </si>
  <si>
    <t>C02939</t>
  </si>
  <si>
    <t>3-Hydroxyisovaleryl-CoA</t>
  </si>
  <si>
    <t>C26H44N7O18P3S</t>
  </si>
  <si>
    <t>C05998</t>
  </si>
  <si>
    <t>icoa</t>
  </si>
  <si>
    <t>isobutyryl-CoA</t>
  </si>
  <si>
    <t>C00630</t>
  </si>
  <si>
    <t>Methacrylyl-CoA</t>
  </si>
  <si>
    <t>C03460</t>
  </si>
  <si>
    <t>mbecoa</t>
  </si>
  <si>
    <t>3-Methylbut-2-enoyl-CoA</t>
  </si>
  <si>
    <t>C26H42N7O17P3S</t>
  </si>
  <si>
    <t>C03069</t>
  </si>
  <si>
    <t>3-Methyl-glutaconyl-CoA</t>
  </si>
  <si>
    <t>C27H42N7O19P3S</t>
  </si>
  <si>
    <t>C03231</t>
  </si>
  <si>
    <t>actcoa</t>
  </si>
  <si>
    <t>acetoacetyl-CoA</t>
  </si>
  <si>
    <t>hmcoa</t>
  </si>
  <si>
    <t>(S)-3-hydroxy-3-methylglutaryl-CoA</t>
  </si>
  <si>
    <t>C27H44N7O20P3S</t>
  </si>
  <si>
    <t>C00356</t>
  </si>
  <si>
    <t>acetoacetate</t>
  </si>
  <si>
    <t>C00164</t>
  </si>
  <si>
    <t>13705 15344</t>
  </si>
  <si>
    <t>(S)-3-hydroxyisobutyryl-CoA</t>
  </si>
  <si>
    <t>C06000</t>
  </si>
  <si>
    <t>(S)-3-hydroxyisobutyrate</t>
  </si>
  <si>
    <t>C4H8O3</t>
  </si>
  <si>
    <t>C06001</t>
  </si>
  <si>
    <t>mbcoa</t>
  </si>
  <si>
    <t>(S)-2-Methylbutanoyl-CoA</t>
  </si>
  <si>
    <t>C15980</t>
  </si>
  <si>
    <t>trans-2-Methylbut-2-enoyl-CoA</t>
  </si>
  <si>
    <t>C03345</t>
  </si>
  <si>
    <t>(S)-3-hydroxy-2-methylbutyryl-CoA</t>
  </si>
  <si>
    <t>C04405</t>
  </si>
  <si>
    <t>2-Methylacetoacetyl-CoA</t>
  </si>
  <si>
    <t>C26H42N7O18P3S</t>
  </si>
  <si>
    <t>C03344</t>
  </si>
  <si>
    <t>propanoyl-coa</t>
  </si>
  <si>
    <t>C24H40N7O17P3S</t>
  </si>
  <si>
    <t>C00100</t>
  </si>
  <si>
    <t>(S)-methylmalonate semialdehyde</t>
  </si>
  <si>
    <t>C06002</t>
  </si>
  <si>
    <t>(S)-methylmalonyl-coA</t>
  </si>
  <si>
    <t>C00683</t>
  </si>
  <si>
    <t>(R)-methylmalonyl-CoA</t>
  </si>
  <si>
    <t>C01213</t>
  </si>
  <si>
    <t>s2acet2hbut</t>
  </si>
  <si>
    <t>(s)-2-aceto-2-hydroxybutanoate</t>
  </si>
  <si>
    <t>C06006</t>
  </si>
  <si>
    <t>27681 49256</t>
  </si>
  <si>
    <t>3h3me2oxpen</t>
  </si>
  <si>
    <t>.</t>
  </si>
  <si>
    <t>C6H10O4</t>
  </si>
  <si>
    <t>C14463</t>
  </si>
  <si>
    <t>34008 49257</t>
  </si>
  <si>
    <t>(R)-2,3-dihydroxy-3-methylpentanoate</t>
  </si>
  <si>
    <t>C6H12O4</t>
  </si>
  <si>
    <t>C06007</t>
  </si>
  <si>
    <t>27512 49258</t>
  </si>
  <si>
    <t>hethpp</t>
  </si>
  <si>
    <t>2-hydroxyethyl-ThPP</t>
  </si>
  <si>
    <t>C14H23N4O8P2S</t>
  </si>
  <si>
    <t>C05125</t>
  </si>
  <si>
    <t>s2acetlac</t>
  </si>
  <si>
    <t>(S)-2-acetolactate</t>
  </si>
  <si>
    <t>C06010</t>
  </si>
  <si>
    <t>hy3m2ox</t>
  </si>
  <si>
    <t>3-hydroxy-3-methyl-2-oxobutanoate</t>
  </si>
  <si>
    <t>C04181</t>
  </si>
  <si>
    <t>11812 17667</t>
  </si>
  <si>
    <t>dihyd3mebut</t>
  </si>
  <si>
    <t>(R)-2,3-dihydroxy-3-methylbutanoate, 2,3-dihydroxy-isovalerate</t>
  </si>
  <si>
    <t>C04272</t>
  </si>
  <si>
    <t>15684 49072</t>
  </si>
  <si>
    <t>2ipm</t>
  </si>
  <si>
    <t>(2S)-2-Isopropylmalate</t>
  </si>
  <si>
    <t>C7H12O5</t>
  </si>
  <si>
    <t>C02504</t>
  </si>
  <si>
    <t>1178 35128</t>
  </si>
  <si>
    <t>isopm</t>
  </si>
  <si>
    <t>2-isopropylmaleate</t>
  </si>
  <si>
    <t>C7H10O4</t>
  </si>
  <si>
    <t>C02631</t>
  </si>
  <si>
    <t>3isopm</t>
  </si>
  <si>
    <t>(2R,3S)-3-Isopropylmalate</t>
  </si>
  <si>
    <t>C04411</t>
  </si>
  <si>
    <t>moxp</t>
  </si>
  <si>
    <t>2isop2oxs</t>
  </si>
  <si>
    <t>(2S)-2-Isopropyl-3-oxosuccinate</t>
  </si>
  <si>
    <t>C7H10O5</t>
  </si>
  <si>
    <t>C04236</t>
  </si>
  <si>
    <t>L-4-Aspartyl phosphate</t>
  </si>
  <si>
    <t>dipico</t>
  </si>
  <si>
    <t>L-2,3-Dihydrodipicolinate</t>
  </si>
  <si>
    <t>C7H7NO4</t>
  </si>
  <si>
    <t>C03340</t>
  </si>
  <si>
    <t>tetpic</t>
  </si>
  <si>
    <t>L-2,3,4,5-tetrahydrodipicolinate</t>
  </si>
  <si>
    <t>C7H9NO4</t>
  </si>
  <si>
    <t>C03972</t>
  </si>
  <si>
    <t>ll</t>
  </si>
  <si>
    <t>LL-2,6-Diaminopimelate</t>
  </si>
  <si>
    <t>C7H14N2O4</t>
  </si>
  <si>
    <t>C00666</t>
  </si>
  <si>
    <t>meso</t>
  </si>
  <si>
    <t>meso-2,6-diaminopimelate</t>
  </si>
  <si>
    <t>C00680</t>
  </si>
  <si>
    <t>16488 30308</t>
  </si>
  <si>
    <t>lys</t>
  </si>
  <si>
    <t>Lysine</t>
  </si>
  <si>
    <t>C6H14N2O2</t>
  </si>
  <si>
    <t>C00047</t>
  </si>
  <si>
    <t>sacc</t>
  </si>
  <si>
    <t>L-Saccharopine</t>
  </si>
  <si>
    <t>C11H20N2O6</t>
  </si>
  <si>
    <t>C00449</t>
  </si>
  <si>
    <t>N2-acetyl-L-aminoadipate semialdehyde</t>
  </si>
  <si>
    <t>C8H13NO4</t>
  </si>
  <si>
    <t>C12988</t>
  </si>
  <si>
    <t>N2-Acetyl-L-aminoadipyl-delta-phosphate</t>
  </si>
  <si>
    <t>C8H14NO8P</t>
  </si>
  <si>
    <t>C12987</t>
  </si>
  <si>
    <t>his</t>
  </si>
  <si>
    <t>Histidine</t>
  </si>
  <si>
    <t>C6H9N3O2</t>
  </si>
  <si>
    <t>C00135</t>
  </si>
  <si>
    <t>phosphribatp</t>
  </si>
  <si>
    <t>phosphoribosyl-ATP</t>
  </si>
  <si>
    <t>C15H25N5O20P4</t>
  </si>
  <si>
    <t>C02739</t>
  </si>
  <si>
    <t>phosphribamp</t>
  </si>
  <si>
    <t>phosphoribosyl-AMP</t>
  </si>
  <si>
    <t>C15H23N5O14P2</t>
  </si>
  <si>
    <t>C02741</t>
  </si>
  <si>
    <t>phosphformp</t>
  </si>
  <si>
    <t>phosphoribosyl-formimino-AICAR-P</t>
  </si>
  <si>
    <t>C15H25N5O15P2</t>
  </si>
  <si>
    <t>C04896</t>
  </si>
  <si>
    <t>phosphribuformp</t>
  </si>
  <si>
    <t>Phosphoribulosyl-formimino-AICAR-P</t>
  </si>
  <si>
    <t>C04916</t>
  </si>
  <si>
    <t>deig3p</t>
  </si>
  <si>
    <t>D-erythro-Imidazole-glycerol-3P</t>
  </si>
  <si>
    <t>C6H11N2O6P</t>
  </si>
  <si>
    <t>C04666</t>
  </si>
  <si>
    <t>imacetp</t>
  </si>
  <si>
    <t>Imidazole-acetol-P</t>
  </si>
  <si>
    <t>C6H9N2O5P</t>
  </si>
  <si>
    <t>C01267</t>
  </si>
  <si>
    <t>lhisolp</t>
  </si>
  <si>
    <t>L-histidinol-P</t>
  </si>
  <si>
    <t>C6H12N3O4P</t>
  </si>
  <si>
    <t>C01100</t>
  </si>
  <si>
    <t>histol</t>
  </si>
  <si>
    <t>L-Histidinol</t>
  </si>
  <si>
    <t>C6H11N3O</t>
  </si>
  <si>
    <t>C00860</t>
  </si>
  <si>
    <t>hitsl</t>
  </si>
  <si>
    <t>L-Histidinal</t>
  </si>
  <si>
    <t>C6H9N3O</t>
  </si>
  <si>
    <t>C01929</t>
  </si>
  <si>
    <t>hist</t>
  </si>
  <si>
    <t>histamine</t>
  </si>
  <si>
    <t>C5H9N3</t>
  </si>
  <si>
    <t>C00388</t>
  </si>
  <si>
    <t>n-formyl-l-aspartate</t>
  </si>
  <si>
    <t>C5H7NO5</t>
  </si>
  <si>
    <t>C01044</t>
  </si>
  <si>
    <t>d3da</t>
  </si>
  <si>
    <t>7p-2-dehydro-3-deoxy-D-arabinoheptonate</t>
  </si>
  <si>
    <t>C7H13O10P</t>
  </si>
  <si>
    <t>C04691</t>
  </si>
  <si>
    <t>dhdq</t>
  </si>
  <si>
    <t>3-dehydroquinate</t>
  </si>
  <si>
    <t>C7H10O6</t>
  </si>
  <si>
    <t>C00944</t>
  </si>
  <si>
    <t>17947 32364</t>
  </si>
  <si>
    <t>dhdsk</t>
  </si>
  <si>
    <t>3-dehydroshikimate</t>
  </si>
  <si>
    <t>C7H8O5</t>
  </si>
  <si>
    <t>C02637</t>
  </si>
  <si>
    <t>shik</t>
  </si>
  <si>
    <t>C00493</t>
  </si>
  <si>
    <t>shik3p</t>
  </si>
  <si>
    <t>shikimate-3-phosphate</t>
  </si>
  <si>
    <t>C7H11O8P</t>
  </si>
  <si>
    <t>C03175</t>
  </si>
  <si>
    <t>c3pshik</t>
  </si>
  <si>
    <t>5-O-(1-Carboxyvinyl)-3-phosphoshikimate</t>
  </si>
  <si>
    <t>C10H13O10P</t>
  </si>
  <si>
    <t>C01269</t>
  </si>
  <si>
    <t>chor</t>
  </si>
  <si>
    <t>Chorismate</t>
  </si>
  <si>
    <t>C10H10O6</t>
  </si>
  <si>
    <t>C00251</t>
  </si>
  <si>
    <t>prephte</t>
  </si>
  <si>
    <t>prephenate</t>
  </si>
  <si>
    <t>C00254</t>
  </si>
  <si>
    <t>hyppyr</t>
  </si>
  <si>
    <t>4-Hydroxyphenylpyruvate</t>
  </si>
  <si>
    <t>C9H8O4</t>
  </si>
  <si>
    <t>C01179</t>
  </si>
  <si>
    <t>tyr</t>
  </si>
  <si>
    <t>C9H11NO3</t>
  </si>
  <si>
    <t>C00082</t>
  </si>
  <si>
    <t>ind</t>
  </si>
  <si>
    <t>indole</t>
  </si>
  <si>
    <t>C8H7N</t>
  </si>
  <si>
    <t>C00463</t>
  </si>
  <si>
    <t>indgp</t>
  </si>
  <si>
    <t>(3-indoyl)-glycerolphosphate</t>
  </si>
  <si>
    <t>C11H14NO6P</t>
  </si>
  <si>
    <t>C03506</t>
  </si>
  <si>
    <t>18299 51793</t>
  </si>
  <si>
    <t>phnyala</t>
  </si>
  <si>
    <t>C9H11NO2</t>
  </si>
  <si>
    <t>C00079</t>
  </si>
  <si>
    <t>phnypyr</t>
  </si>
  <si>
    <t>phenylpyruvate</t>
  </si>
  <si>
    <t>C9H8O3</t>
  </si>
  <si>
    <t>C00166</t>
  </si>
  <si>
    <t>anthr</t>
  </si>
  <si>
    <t>anthranilate</t>
  </si>
  <si>
    <t>C7H7NO2</t>
  </si>
  <si>
    <t>C00108</t>
  </si>
  <si>
    <t>n5pra</t>
  </si>
  <si>
    <t>N-(5-phospho-beta-D-riboyl)-anthranilate</t>
  </si>
  <si>
    <t>C12H16NO9P</t>
  </si>
  <si>
    <t>C04302</t>
  </si>
  <si>
    <t>citl</t>
  </si>
  <si>
    <t>citrulline</t>
  </si>
  <si>
    <t>C6H13N3O3</t>
  </si>
  <si>
    <t>C00327</t>
  </si>
  <si>
    <t>arg</t>
  </si>
  <si>
    <t>C6H14N4O2</t>
  </si>
  <si>
    <t>C00062</t>
  </si>
  <si>
    <t>urea</t>
  </si>
  <si>
    <t>CH4N2O</t>
  </si>
  <si>
    <t>C00086</t>
  </si>
  <si>
    <t>orn</t>
  </si>
  <si>
    <t>C5H12N2O2</t>
  </si>
  <si>
    <t>C00077</t>
  </si>
  <si>
    <t>actorn</t>
  </si>
  <si>
    <t>N-Acetylornithine</t>
  </si>
  <si>
    <t>C7H14N2O3</t>
  </si>
  <si>
    <t>C00437</t>
  </si>
  <si>
    <t>glu5</t>
  </si>
  <si>
    <t>L-Glutamate-5-semialdehyde</t>
  </si>
  <si>
    <t>C5H9NO3</t>
  </si>
  <si>
    <t>C01165</t>
  </si>
  <si>
    <t>actylglutmt</t>
  </si>
  <si>
    <t>n-acetyl-glutamate</t>
  </si>
  <si>
    <t>C7H11NO5</t>
  </si>
  <si>
    <t>C00624</t>
  </si>
  <si>
    <t>17533 44337</t>
  </si>
  <si>
    <t>actylglutmylp</t>
  </si>
  <si>
    <t>n-acetyl-glutamyl-P</t>
  </si>
  <si>
    <t>C7H12NO8P</t>
  </si>
  <si>
    <t>C04133</t>
  </si>
  <si>
    <t>actylgsem</t>
  </si>
  <si>
    <t>N-Acetyl-glutamate-semialdehyde</t>
  </si>
  <si>
    <t>C7H11NO4</t>
  </si>
  <si>
    <t>C01250</t>
  </si>
  <si>
    <t>16319 29123</t>
  </si>
  <si>
    <t>glutmylp</t>
  </si>
  <si>
    <t>L-glutamyl-P</t>
  </si>
  <si>
    <t>C5H10NO7P</t>
  </si>
  <si>
    <t>C03287</t>
  </si>
  <si>
    <t>pro</t>
  </si>
  <si>
    <t>Proline</t>
  </si>
  <si>
    <t>C5H9NO2</t>
  </si>
  <si>
    <t>C00148</t>
  </si>
  <si>
    <t>trans-4-hydroxy-l-proline</t>
  </si>
  <si>
    <t>C01157</t>
  </si>
  <si>
    <t>L-1-Pyrroline-3-hydroxy-5-carboxylate</t>
  </si>
  <si>
    <t>C5H7NO3</t>
  </si>
  <si>
    <t>C04281</t>
  </si>
  <si>
    <t>e4hglu</t>
  </si>
  <si>
    <t>L-erythro-4-Hydroxyglutamate</t>
  </si>
  <si>
    <t>C5H9NO5</t>
  </si>
  <si>
    <t>C05947</t>
  </si>
  <si>
    <t>L-4-Hydroxyglutamate semialdehyde</t>
  </si>
  <si>
    <t>C05938</t>
  </si>
  <si>
    <t>d4h2oxoglut</t>
  </si>
  <si>
    <t>D-4-hydroxy-2-oxoglutarate</t>
  </si>
  <si>
    <t>C5H6O6</t>
  </si>
  <si>
    <t>C05946</t>
  </si>
  <si>
    <t>4-Fumarylacetoacetate</t>
  </si>
  <si>
    <t>C8H8O6</t>
  </si>
  <si>
    <t>C01061</t>
  </si>
  <si>
    <t>homogentisate</t>
  </si>
  <si>
    <t>C8H8O4</t>
  </si>
  <si>
    <t>C00544</t>
  </si>
  <si>
    <t>4-Maleylacetoacetate</t>
  </si>
  <si>
    <t>C01036</t>
  </si>
  <si>
    <t>2-phenylacetamide</t>
  </si>
  <si>
    <t>C8H9NO</t>
  </si>
  <si>
    <t>C02505</t>
  </si>
  <si>
    <t>phenacet</t>
  </si>
  <si>
    <t>phenylacetate</t>
  </si>
  <si>
    <t>C8H8O2</t>
  </si>
  <si>
    <t>C07086</t>
  </si>
  <si>
    <t>phenacethyde</t>
  </si>
  <si>
    <t>phenylacetaldehyde</t>
  </si>
  <si>
    <t>C8H8O</t>
  </si>
  <si>
    <t>C00601</t>
  </si>
  <si>
    <t>acylasp</t>
  </si>
  <si>
    <t>N-Acyl-L-aspartate</t>
  </si>
  <si>
    <t>C5H6NO5R</t>
  </si>
  <si>
    <t>C02715</t>
  </si>
  <si>
    <t>dhydrrt</t>
  </si>
  <si>
    <t>(S)-Dihydroorotate</t>
  </si>
  <si>
    <t>C5H6N2O4</t>
  </si>
  <si>
    <t>C00337</t>
  </si>
  <si>
    <t>orot</t>
  </si>
  <si>
    <t>orotate</t>
  </si>
  <si>
    <t>C5H4N2O4</t>
  </si>
  <si>
    <t>C00295</t>
  </si>
  <si>
    <t>orot5p</t>
  </si>
  <si>
    <t>Orotidine 5'-phosphate</t>
  </si>
  <si>
    <t>C10H13N2O11P</t>
  </si>
  <si>
    <t>C01103</t>
  </si>
  <si>
    <t>ump</t>
  </si>
  <si>
    <t>C9H13N2O9P</t>
  </si>
  <si>
    <t>C00105</t>
  </si>
  <si>
    <t>cmp</t>
  </si>
  <si>
    <t>C9H14N3O8P</t>
  </si>
  <si>
    <t>c00055</t>
  </si>
  <si>
    <t>cdp</t>
  </si>
  <si>
    <t>CDP</t>
  </si>
  <si>
    <t>C9H15N3O11P2</t>
  </si>
  <si>
    <t>c00112</t>
  </si>
  <si>
    <t>dcmp</t>
  </si>
  <si>
    <t>dCMP</t>
  </si>
  <si>
    <t>C9H14N3O7P</t>
  </si>
  <si>
    <t>c00239</t>
  </si>
  <si>
    <t>dcdp</t>
  </si>
  <si>
    <t>dCDP</t>
  </si>
  <si>
    <t>C9H15N3O10P2</t>
  </si>
  <si>
    <t>c00705</t>
  </si>
  <si>
    <t>ndp</t>
  </si>
  <si>
    <t>nucleoside diphosphate</t>
  </si>
  <si>
    <t>C5H11O10P2R</t>
  </si>
  <si>
    <t>c00454</t>
  </si>
  <si>
    <t>ntp</t>
  </si>
  <si>
    <t>nucleoside triphosphate</t>
  </si>
  <si>
    <t>C5H12O13P3R</t>
  </si>
  <si>
    <t>c00201</t>
  </si>
  <si>
    <t>rna</t>
  </si>
  <si>
    <t>c00046</t>
  </si>
  <si>
    <t>udp</t>
  </si>
  <si>
    <t>C9H14N2O12P2</t>
  </si>
  <si>
    <t>c00015</t>
  </si>
  <si>
    <t>gdp</t>
  </si>
  <si>
    <t>C10H15N5O11P2</t>
  </si>
  <si>
    <t>C00035</t>
  </si>
  <si>
    <t>gtp</t>
  </si>
  <si>
    <t>GTP</t>
  </si>
  <si>
    <t>C10H16N5O14P3</t>
  </si>
  <si>
    <t>C00044</t>
  </si>
  <si>
    <t>dhd</t>
  </si>
  <si>
    <t>2'-Deoxy-5-hydroxymethylcytidine-5'-diphosphate</t>
  </si>
  <si>
    <t>C10H17N3O11P2</t>
  </si>
  <si>
    <t>c11038</t>
  </si>
  <si>
    <t>dht</t>
  </si>
  <si>
    <t>2'-Deoxy-5-hydroxymethylcytidine-5'-triphosphate</t>
  </si>
  <si>
    <t>C10H18N3O14P3</t>
  </si>
  <si>
    <t>c11039</t>
  </si>
  <si>
    <t>idp</t>
  </si>
  <si>
    <t>IDP</t>
  </si>
  <si>
    <t>itp</t>
  </si>
  <si>
    <t>ITP</t>
  </si>
  <si>
    <t>dadp</t>
  </si>
  <si>
    <t>dADP</t>
  </si>
  <si>
    <t>C10H15N5O9P2</t>
  </si>
  <si>
    <t>C00206</t>
  </si>
  <si>
    <t>datp</t>
  </si>
  <si>
    <t>dATP</t>
  </si>
  <si>
    <t>C10H16N5O12P3</t>
  </si>
  <si>
    <t>C00131Ê</t>
  </si>
  <si>
    <t>dgdp</t>
  </si>
  <si>
    <t>dGDP</t>
  </si>
  <si>
    <t>C00361Ê</t>
  </si>
  <si>
    <t>dgtp</t>
  </si>
  <si>
    <t>dGTP</t>
  </si>
  <si>
    <t>C00286</t>
  </si>
  <si>
    <t>ctp</t>
  </si>
  <si>
    <t>C9H16N3O14P3</t>
  </si>
  <si>
    <t>C00063Ê</t>
  </si>
  <si>
    <t>dctp</t>
  </si>
  <si>
    <t>dCTP</t>
  </si>
  <si>
    <t>C9H16N3O13P3</t>
  </si>
  <si>
    <t>C00458Ê</t>
  </si>
  <si>
    <t>dudp</t>
  </si>
  <si>
    <t>dUDP</t>
  </si>
  <si>
    <t>C9H14N2O11P2</t>
  </si>
  <si>
    <t>C01346</t>
  </si>
  <si>
    <t>dutp</t>
  </si>
  <si>
    <t>dUTP</t>
  </si>
  <si>
    <t>C9H15N2O14P3</t>
  </si>
  <si>
    <t>C00460</t>
  </si>
  <si>
    <t>utp</t>
  </si>
  <si>
    <t>C9H15N2O15P3</t>
  </si>
  <si>
    <t>C00075Ê</t>
  </si>
  <si>
    <t>didp</t>
  </si>
  <si>
    <t>dIDP</t>
  </si>
  <si>
    <t>ditp</t>
  </si>
  <si>
    <t>dITP</t>
  </si>
  <si>
    <t>thrdx</t>
  </si>
  <si>
    <t>theoredoxin</t>
  </si>
  <si>
    <t>C10H14N4O4S2R4</t>
  </si>
  <si>
    <t>c00342</t>
  </si>
  <si>
    <t>thrdxdis</t>
  </si>
  <si>
    <t>Thioredoxin disulfide</t>
  </si>
  <si>
    <t>C10H12N4O4S2R4</t>
  </si>
  <si>
    <t>c00343</t>
  </si>
  <si>
    <t>dump</t>
  </si>
  <si>
    <t>dUMP</t>
  </si>
  <si>
    <t>C9H13N2O8P</t>
  </si>
  <si>
    <t>c00365</t>
  </si>
  <si>
    <t>merc[1]</t>
  </si>
  <si>
    <t>6-Mercaptopurine ribonucleoside triphosphate</t>
  </si>
  <si>
    <t>c16617</t>
  </si>
  <si>
    <t>thiomonop</t>
  </si>
  <si>
    <t>6-Thioinosine-5'-monophosphate</t>
  </si>
  <si>
    <t>C10H13N4O7PS</t>
  </si>
  <si>
    <t>c04646</t>
  </si>
  <si>
    <t>urac</t>
  </si>
  <si>
    <t>uracil</t>
  </si>
  <si>
    <t>C4H4N2O2</t>
  </si>
  <si>
    <t>c00106</t>
  </si>
  <si>
    <t>dhdf</t>
  </si>
  <si>
    <t>7,8-dihydrofolate</t>
  </si>
  <si>
    <t>C19H21N7O6</t>
  </si>
  <si>
    <t>c00415</t>
  </si>
  <si>
    <t>aden</t>
  </si>
  <si>
    <t>adenosine</t>
  </si>
  <si>
    <t>C10H13N5O4</t>
  </si>
  <si>
    <t>c00212</t>
  </si>
  <si>
    <t>adenine</t>
  </si>
  <si>
    <t>C5H5N5</t>
  </si>
  <si>
    <t>c00147</t>
  </si>
  <si>
    <t>inos</t>
  </si>
  <si>
    <t>inosine</t>
  </si>
  <si>
    <t>c00294</t>
  </si>
  <si>
    <t>hypox</t>
  </si>
  <si>
    <t>hypoxanthine</t>
  </si>
  <si>
    <t>c00262</t>
  </si>
  <si>
    <t>guans</t>
  </si>
  <si>
    <t>guanosine</t>
  </si>
  <si>
    <t>c00387</t>
  </si>
  <si>
    <t>guan</t>
  </si>
  <si>
    <t>guanine</t>
  </si>
  <si>
    <t>c00242</t>
  </si>
  <si>
    <t>xanths</t>
  </si>
  <si>
    <t>xanthosine</t>
  </si>
  <si>
    <t>c01762</t>
  </si>
  <si>
    <t>xanth</t>
  </si>
  <si>
    <t>xanthine</t>
  </si>
  <si>
    <t>c00385</t>
  </si>
  <si>
    <t>quin</t>
  </si>
  <si>
    <t>quinone</t>
  </si>
  <si>
    <t>c15602</t>
  </si>
  <si>
    <t>hquin</t>
  </si>
  <si>
    <t>hydroquinone</t>
  </si>
  <si>
    <t>c15603</t>
  </si>
  <si>
    <t>glutcys</t>
  </si>
  <si>
    <t>S-Glutathionyl-L-cysteine</t>
  </si>
  <si>
    <t>C13H22N4O8S2</t>
  </si>
  <si>
    <t>c05526</t>
  </si>
  <si>
    <t>acetlac</t>
  </si>
  <si>
    <t>2-Acetolactate</t>
  </si>
  <si>
    <t>c00900</t>
  </si>
  <si>
    <t>s2hydglth</t>
  </si>
  <si>
    <t>S-(2-Hydroxyacyl)glutathione</t>
  </si>
  <si>
    <t>C12H18N3O8SR</t>
  </si>
  <si>
    <t>c03899</t>
  </si>
  <si>
    <t>gluthn</t>
  </si>
  <si>
    <t>hydcarbx</t>
  </si>
  <si>
    <t>2-Hydroxy carboxylate</t>
  </si>
  <si>
    <t>C2H3O3R</t>
  </si>
  <si>
    <t>c02929</t>
  </si>
  <si>
    <t>2oxoacid</t>
  </si>
  <si>
    <t>2-oxo acid</t>
  </si>
  <si>
    <t>c00161</t>
  </si>
  <si>
    <t>aa</t>
  </si>
  <si>
    <t>c00151</t>
  </si>
  <si>
    <t>put</t>
  </si>
  <si>
    <t>putrescine</t>
  </si>
  <si>
    <t>c00134</t>
  </si>
  <si>
    <t>sper</t>
  </si>
  <si>
    <t>spermidine</t>
  </si>
  <si>
    <t>c00315</t>
  </si>
  <si>
    <t>hydrxglut</t>
  </si>
  <si>
    <t>2-Hydroxyglutarate</t>
  </si>
  <si>
    <t>c02630</t>
  </si>
  <si>
    <t>phydrx</t>
  </si>
  <si>
    <t>O-Phospho-4-hydroxy-L-threonine</t>
  </si>
  <si>
    <t>C4H10NO7P</t>
  </si>
  <si>
    <t>c06055</t>
  </si>
  <si>
    <t>oxhydrx</t>
  </si>
  <si>
    <t>2-Oxo-3-hydroxy-4-phosphobutanoate</t>
  </si>
  <si>
    <t>C4H7O8P</t>
  </si>
  <si>
    <t>c06054</t>
  </si>
  <si>
    <t>selcysth</t>
  </si>
  <si>
    <t>L-Selenocystathionine</t>
  </si>
  <si>
    <t>C7H14N2O4Se</t>
  </si>
  <si>
    <t>c05699</t>
  </si>
  <si>
    <t>selcyst</t>
  </si>
  <si>
    <t>L-Selenocysteine</t>
  </si>
  <si>
    <t>C3H7NO2Se</t>
  </si>
  <si>
    <t>c05688</t>
  </si>
  <si>
    <t>en6l</t>
  </si>
  <si>
    <t>Enzyme N6-(dihydrolipoyl)lysine</t>
  </si>
  <si>
    <t>c15973</t>
  </si>
  <si>
    <t>oxad</t>
  </si>
  <si>
    <t>2-Oxoadipate</t>
  </si>
  <si>
    <t>C6H8O5</t>
  </si>
  <si>
    <t>c00322</t>
  </si>
  <si>
    <t>glucoa</t>
  </si>
  <si>
    <t>glutaryl-coa</t>
  </si>
  <si>
    <t>C26H42N7O19P3S</t>
  </si>
  <si>
    <t>c00527</t>
  </si>
  <si>
    <t>ally</t>
  </si>
  <si>
    <t>Allysine</t>
  </si>
  <si>
    <t>C6H11NO3</t>
  </si>
  <si>
    <t>c04076</t>
  </si>
  <si>
    <t>amadp</t>
  </si>
  <si>
    <t>l-2-aminoadipate</t>
  </si>
  <si>
    <t>c00956</t>
  </si>
  <si>
    <t>cdrp</t>
  </si>
  <si>
    <t>1-(2-carboxyphenylamino)-1-deoxy-D-ribulose 5-phosphate</t>
  </si>
  <si>
    <t>c01302</t>
  </si>
  <si>
    <t>arog</t>
  </si>
  <si>
    <t>arogenate</t>
  </si>
  <si>
    <t>c00826</t>
  </si>
  <si>
    <t>thbt</t>
  </si>
  <si>
    <t>c00272</t>
  </si>
  <si>
    <t>hthbt</t>
  </si>
  <si>
    <t>4a-Hydroxytetrahydrobiopterin</t>
  </si>
  <si>
    <t>c15522</t>
  </si>
  <si>
    <t>dhthbt</t>
  </si>
  <si>
    <t>Dihydrobiopterin</t>
  </si>
  <si>
    <t>c00268</t>
  </si>
  <si>
    <t>sulfcys</t>
  </si>
  <si>
    <t>S-Sulfo-L-cystein</t>
  </si>
  <si>
    <t>c05824</t>
  </si>
  <si>
    <t>2ab2e</t>
  </si>
  <si>
    <t>2-Aminobut-2-enoate</t>
  </si>
  <si>
    <t>c17234</t>
  </si>
  <si>
    <t>semet</t>
  </si>
  <si>
    <t>selenomethionine</t>
  </si>
  <si>
    <t>c05335</t>
  </si>
  <si>
    <t>methsel</t>
  </si>
  <si>
    <t>methaneselenol</t>
  </si>
  <si>
    <t>c05703</t>
  </si>
  <si>
    <t>phomoser</t>
  </si>
  <si>
    <t>O-Phosphorylhomoserine</t>
  </si>
  <si>
    <t>c05702</t>
  </si>
  <si>
    <t>selhocyst</t>
  </si>
  <si>
    <t>selenohomocysteine</t>
  </si>
  <si>
    <t>c05698</t>
  </si>
  <si>
    <t>metthiol</t>
  </si>
  <si>
    <t>Methanethiol</t>
  </si>
  <si>
    <t>c00409</t>
  </si>
  <si>
    <t>aicar</t>
  </si>
  <si>
    <t>c04677</t>
  </si>
  <si>
    <t>e3mth</t>
  </si>
  <si>
    <t>D-erythro-3-Methylmalate</t>
  </si>
  <si>
    <t>c06032</t>
  </si>
  <si>
    <t>imp</t>
  </si>
  <si>
    <t>inosinic acid</t>
  </si>
  <si>
    <t>c00130</t>
  </si>
  <si>
    <t>gar</t>
  </si>
  <si>
    <t>Glycinamide ribonucleotide</t>
  </si>
  <si>
    <t>c03838</t>
  </si>
  <si>
    <t>fgar</t>
  </si>
  <si>
    <t>N-formyl-GAR</t>
  </si>
  <si>
    <t>c04376</t>
  </si>
  <si>
    <t>fthf</t>
  </si>
  <si>
    <t>10-Formyl-THF</t>
  </si>
  <si>
    <t>C20H23N7O7</t>
  </si>
  <si>
    <t>c00234</t>
  </si>
  <si>
    <t>fgam</t>
  </si>
  <si>
    <t>c04640</t>
  </si>
  <si>
    <t>air</t>
  </si>
  <si>
    <t>aminoimidazole ribotide</t>
  </si>
  <si>
    <t>c03373</t>
  </si>
  <si>
    <t>cair</t>
  </si>
  <si>
    <t>5-amino-1-(5-phospho-D-ribosyl)imidazole-4-carboxylate</t>
  </si>
  <si>
    <t>c04751</t>
  </si>
  <si>
    <t>saicar</t>
  </si>
  <si>
    <t>SAICAR</t>
  </si>
  <si>
    <t>c04823</t>
  </si>
  <si>
    <t>faicar</t>
  </si>
  <si>
    <t>FAICAR</t>
  </si>
  <si>
    <t>c04734</t>
  </si>
  <si>
    <t>xmp</t>
  </si>
  <si>
    <t>c00655</t>
  </si>
  <si>
    <t>gmp</t>
  </si>
  <si>
    <t>c00144</t>
  </si>
  <si>
    <t>cyt</t>
  </si>
  <si>
    <t>cytidine</t>
  </si>
  <si>
    <t>c00475</t>
  </si>
  <si>
    <t>urid</t>
  </si>
  <si>
    <t>uridine</t>
  </si>
  <si>
    <t>c00299</t>
  </si>
  <si>
    <t>nadn</t>
  </si>
  <si>
    <t>nicotinate adenine dinucleotide</t>
  </si>
  <si>
    <t>c00857</t>
  </si>
  <si>
    <t>nmn</t>
  </si>
  <si>
    <t>nicotinamide ribonucleotide</t>
  </si>
  <si>
    <t>c00455</t>
  </si>
  <si>
    <t>nbr</t>
  </si>
  <si>
    <t>nicotinamide-beta-riboside</t>
  </si>
  <si>
    <t>c03150</t>
  </si>
  <si>
    <t>nrn</t>
  </si>
  <si>
    <t>nicotinate ribonucleotide</t>
  </si>
  <si>
    <t>c01185</t>
  </si>
  <si>
    <t>nrns</t>
  </si>
  <si>
    <t>nicotinate ribonucleoside</t>
  </si>
  <si>
    <t>c05841</t>
  </si>
  <si>
    <t>thym</t>
  </si>
  <si>
    <t>thymidine</t>
  </si>
  <si>
    <t>c00214</t>
  </si>
  <si>
    <t>deoxycytodine</t>
  </si>
  <si>
    <t>c00881</t>
  </si>
  <si>
    <t>g</t>
  </si>
  <si>
    <t>deoxyguanosine</t>
  </si>
  <si>
    <t>c00330</t>
  </si>
  <si>
    <t>a</t>
  </si>
  <si>
    <t>deoxyadenosine</t>
  </si>
  <si>
    <t>c00559</t>
  </si>
  <si>
    <t>deoxyuridine</t>
  </si>
  <si>
    <t>c00526</t>
  </si>
  <si>
    <t>dgmp</t>
  </si>
  <si>
    <t>c00362</t>
  </si>
  <si>
    <t>damp</t>
  </si>
  <si>
    <t>c00360</t>
  </si>
  <si>
    <t>dtdp</t>
  </si>
  <si>
    <t>c00363</t>
  </si>
  <si>
    <t>dttp</t>
  </si>
  <si>
    <t>c00459</t>
  </si>
  <si>
    <t>dr1p</t>
  </si>
  <si>
    <t>2-Deoxy-D-ribose 1-phosphate</t>
  </si>
  <si>
    <t>c00672</t>
  </si>
  <si>
    <t>n</t>
  </si>
  <si>
    <t>nicotinamide</t>
  </si>
  <si>
    <t>c00153</t>
  </si>
  <si>
    <t>nc</t>
  </si>
  <si>
    <t>nicotinate</t>
  </si>
  <si>
    <t>c00253</t>
  </si>
  <si>
    <t>doxin</t>
  </si>
  <si>
    <t>deoxyinosine</t>
  </si>
  <si>
    <t>c05512</t>
  </si>
  <si>
    <t>camp</t>
  </si>
  <si>
    <t>c00575</t>
  </si>
  <si>
    <t>cgmp</t>
  </si>
  <si>
    <t>c00942</t>
  </si>
  <si>
    <t>5aic</t>
  </si>
  <si>
    <t>c04051</t>
  </si>
  <si>
    <t>dimp</t>
  </si>
  <si>
    <t>c06196</t>
  </si>
  <si>
    <t>sulft</t>
  </si>
  <si>
    <t>sulfite</t>
  </si>
  <si>
    <t>c00094</t>
  </si>
  <si>
    <t>photon</t>
  </si>
  <si>
    <t>photon1</t>
  </si>
  <si>
    <t>photon2</t>
  </si>
  <si>
    <t>acp[1]</t>
  </si>
  <si>
    <t>acyl-carrier protein</t>
  </si>
  <si>
    <t>c00229</t>
  </si>
  <si>
    <t>acetylacp</t>
  </si>
  <si>
    <t>acetyl-acp</t>
  </si>
  <si>
    <t>c03939</t>
  </si>
  <si>
    <t>malonylacp</t>
  </si>
  <si>
    <t>malonyl-acp</t>
  </si>
  <si>
    <t>c01209</t>
  </si>
  <si>
    <t>aaacp</t>
  </si>
  <si>
    <t>acetoacetyl-acp</t>
  </si>
  <si>
    <t>C05744</t>
  </si>
  <si>
    <t>hbacp</t>
  </si>
  <si>
    <t>(3R)-3-Hydroxybutanoyl-[acyl-carrier protein]</t>
  </si>
  <si>
    <t>C04618</t>
  </si>
  <si>
    <t>beacp</t>
  </si>
  <si>
    <t>But-2-enoyl-[acyl-carrier protein]</t>
  </si>
  <si>
    <t>C04246</t>
  </si>
  <si>
    <t>butacp</t>
  </si>
  <si>
    <t>Butyryl-[acp]</t>
  </si>
  <si>
    <t>C05745</t>
  </si>
  <si>
    <t>ohacp</t>
  </si>
  <si>
    <t>3-Oxohexanoyl-acp</t>
  </si>
  <si>
    <t>c05746</t>
  </si>
  <si>
    <t>hhacp</t>
  </si>
  <si>
    <t>(R)-3-Hydroxyhexanoyl-[acp]</t>
  </si>
  <si>
    <t>C05747</t>
  </si>
  <si>
    <t>thacp</t>
  </si>
  <si>
    <t>trans-Hex-2-enoyl-[acp]</t>
  </si>
  <si>
    <t>C05748</t>
  </si>
  <si>
    <t>hexacp</t>
  </si>
  <si>
    <t>Hexanoyl-[acp]</t>
  </si>
  <si>
    <t>C05749</t>
  </si>
  <si>
    <t>ooacp</t>
  </si>
  <si>
    <t>3-Oxooctanoyl-[acp]</t>
  </si>
  <si>
    <t>C05750</t>
  </si>
  <si>
    <t>hyoacp</t>
  </si>
  <si>
    <t>(3R)-3-Hydroxyoctanoyl-[acp]</t>
  </si>
  <si>
    <t>C04620</t>
  </si>
  <si>
    <t>to2eacp</t>
  </si>
  <si>
    <t>trans-Oct-2-enoyl-[acp]</t>
  </si>
  <si>
    <t>C05751</t>
  </si>
  <si>
    <t>ocacp</t>
  </si>
  <si>
    <t>Octanoyl-[acp]</t>
  </si>
  <si>
    <t>C05752</t>
  </si>
  <si>
    <t>odacp</t>
  </si>
  <si>
    <t>3-Oxodecanoyl-[acp]</t>
  </si>
  <si>
    <t>C05753</t>
  </si>
  <si>
    <t>hdacp</t>
  </si>
  <si>
    <t>(3R)-3-Hydroxydecanoyl-[acyl-carrier protein]</t>
  </si>
  <si>
    <t>C04619</t>
  </si>
  <si>
    <t>td2eacp</t>
  </si>
  <si>
    <t>trans-Dec-2-enoyl-[acp]</t>
  </si>
  <si>
    <t>C05754</t>
  </si>
  <si>
    <t>decacp</t>
  </si>
  <si>
    <t>Decanoyl-[acp]</t>
  </si>
  <si>
    <t>C05755</t>
  </si>
  <si>
    <t>oxdoacp</t>
  </si>
  <si>
    <t>3-Oxododecanoyl-[acp]</t>
  </si>
  <si>
    <t>C05756</t>
  </si>
  <si>
    <t>hyddacp</t>
  </si>
  <si>
    <t>(R)-3-Hydroxydodecanoyl-[acp]</t>
  </si>
  <si>
    <t>C05757</t>
  </si>
  <si>
    <t>dd2eacp</t>
  </si>
  <si>
    <t>trans-Dodec-2-enoyl-[acp]</t>
  </si>
  <si>
    <t>C05758</t>
  </si>
  <si>
    <t>ddacp</t>
  </si>
  <si>
    <t>Dodecanoyl-[acyl-carrier protein]</t>
  </si>
  <si>
    <t>C05223</t>
  </si>
  <si>
    <t>otdacp</t>
  </si>
  <si>
    <t>3-Oxotetradecanoyl-[acp]</t>
  </si>
  <si>
    <t>C05759</t>
  </si>
  <si>
    <t>htdacp</t>
  </si>
  <si>
    <t>(3R)-3-Hydroxytetradecanoyl-[acyl-carrier protein]</t>
  </si>
  <si>
    <t>C04688</t>
  </si>
  <si>
    <t>tt2eacp</t>
  </si>
  <si>
    <t>trans-Tetradec-2-enoyl-[acp]</t>
  </si>
  <si>
    <t>C05760</t>
  </si>
  <si>
    <t>tdacp</t>
  </si>
  <si>
    <t>Tetradecanoyl-[acp]</t>
  </si>
  <si>
    <t>C05761</t>
  </si>
  <si>
    <t>ohdacp</t>
  </si>
  <si>
    <t>3-Oxohexadecanoyl-[acp]</t>
  </si>
  <si>
    <t>C05762</t>
  </si>
  <si>
    <t>hpacp</t>
  </si>
  <si>
    <t>(3R)-3-Hydroxypalmitoyl-[acyl-carrier protein]</t>
  </si>
  <si>
    <t>C04633</t>
  </si>
  <si>
    <t>th2eacp</t>
  </si>
  <si>
    <t>trans-Hexadec-2-enoyl-[acp]</t>
  </si>
  <si>
    <t>C05763</t>
  </si>
  <si>
    <t>hdeacacp</t>
  </si>
  <si>
    <t>Hexadecanoyl-[acp]</t>
  </si>
  <si>
    <t>C05764</t>
  </si>
  <si>
    <t>ostacp</t>
  </si>
  <si>
    <t>3-Oxostearoyl-[acp]</t>
  </si>
  <si>
    <t>C16219</t>
  </si>
  <si>
    <t>hotdacp</t>
  </si>
  <si>
    <t>3-Hydroxyoctadecanoyl-[acp]</t>
  </si>
  <si>
    <t>C16220</t>
  </si>
  <si>
    <t>tod2eacp</t>
  </si>
  <si>
    <t>trans-Octadec-2-enoyl-[acp]</t>
  </si>
  <si>
    <t>C16221</t>
  </si>
  <si>
    <t>odecacp</t>
  </si>
  <si>
    <t>Octadecanoyl-[acyl-carrier protein]</t>
  </si>
  <si>
    <t>C04088</t>
  </si>
  <si>
    <t>palm</t>
  </si>
  <si>
    <t>hexadecanoic acid (palmitic acid)</t>
  </si>
  <si>
    <t>C16</t>
  </si>
  <si>
    <t>c00249</t>
  </si>
  <si>
    <t>palmcoa</t>
  </si>
  <si>
    <t>hexadecanoyl-coa</t>
  </si>
  <si>
    <t>octadecanoic acid</t>
  </si>
  <si>
    <t>octanoic acid</t>
  </si>
  <si>
    <t>decanoic acid</t>
  </si>
  <si>
    <t>dodecanoic acid</t>
  </si>
  <si>
    <t>myr</t>
  </si>
  <si>
    <t>tetradecanoic acid (myristic acid)</t>
  </si>
  <si>
    <t>c06424</t>
  </si>
  <si>
    <t>myrcoa</t>
  </si>
  <si>
    <t>tetradecanoyl-coa</t>
  </si>
  <si>
    <t>asulf</t>
  </si>
  <si>
    <t>adenylyl sulfate</t>
  </si>
  <si>
    <t>c00224</t>
  </si>
  <si>
    <t>paps</t>
  </si>
  <si>
    <t>3'-Phosphoadenylyl sulfate</t>
  </si>
  <si>
    <t>c00053</t>
  </si>
  <si>
    <t>pap</t>
  </si>
  <si>
    <t>Adenosine 3',5'-bisphosphate</t>
  </si>
  <si>
    <t>c00054</t>
  </si>
  <si>
    <t>ac</t>
  </si>
  <si>
    <t>acceptor</t>
  </si>
  <si>
    <t>c00028</t>
  </si>
  <si>
    <t>rac</t>
  </si>
  <si>
    <t>reduced acceptor</t>
  </si>
  <si>
    <t>c00030</t>
  </si>
  <si>
    <t>fol</t>
  </si>
  <si>
    <t>c00504</t>
  </si>
  <si>
    <t>mtrna</t>
  </si>
  <si>
    <t>L-Methionyl-tRNA</t>
  </si>
  <si>
    <t>c02430</t>
  </si>
  <si>
    <t>510mthf</t>
  </si>
  <si>
    <t>5,10-Methenyl THF</t>
  </si>
  <si>
    <t>C20H22N7O6</t>
  </si>
  <si>
    <t>c00445</t>
  </si>
  <si>
    <t>facid</t>
  </si>
  <si>
    <t>Folinic acid</t>
  </si>
  <si>
    <t>c03479</t>
  </si>
  <si>
    <t>dhntp</t>
  </si>
  <si>
    <t>7,8-dihydroneopterin triphosphate</t>
  </si>
  <si>
    <t>c04895</t>
  </si>
  <si>
    <t>dpcoa</t>
  </si>
  <si>
    <t>dephospho-coa</t>
  </si>
  <si>
    <t>c00882</t>
  </si>
  <si>
    <t>sprn</t>
  </si>
  <si>
    <t>spermine</t>
  </si>
  <si>
    <t>aclipo</t>
  </si>
  <si>
    <t>S-acetyldihydrolipoamide</t>
  </si>
  <si>
    <t>c01136</t>
  </si>
  <si>
    <t>dilipo</t>
  </si>
  <si>
    <t>dihydrolipoamide</t>
  </si>
  <si>
    <t>c00579</t>
  </si>
  <si>
    <t>pglyct</t>
  </si>
  <si>
    <t>2-phosphoglycolate</t>
  </si>
  <si>
    <t>c00988</t>
  </si>
  <si>
    <t>pppi</t>
  </si>
  <si>
    <t>c00536</t>
  </si>
  <si>
    <t>ptht</t>
  </si>
  <si>
    <t>6-pyruvoyl tetrahydropterin</t>
  </si>
  <si>
    <t>c03684</t>
  </si>
  <si>
    <t>dhbpt</t>
  </si>
  <si>
    <t>dihydrobiopterin</t>
  </si>
  <si>
    <t>c02953</t>
  </si>
  <si>
    <t>dhnp</t>
  </si>
  <si>
    <t>dihydroneopterin phosphate</t>
  </si>
  <si>
    <t>c05925</t>
  </si>
  <si>
    <t>dhn</t>
  </si>
  <si>
    <t xml:space="preserve">7,8-dihydroneopterin </t>
  </si>
  <si>
    <t>c04874</t>
  </si>
  <si>
    <t>gald[1]</t>
  </si>
  <si>
    <t>glycoaldehyde</t>
  </si>
  <si>
    <t>c00266</t>
  </si>
  <si>
    <t>hmdh</t>
  </si>
  <si>
    <t>6-hydroxymethyl-7,8-dihydropterin</t>
  </si>
  <si>
    <t>c01300</t>
  </si>
  <si>
    <t>dhnpp</t>
  </si>
  <si>
    <t>7,8-Dihydropterin pyrophosphate</t>
  </si>
  <si>
    <t>c04807</t>
  </si>
  <si>
    <t>dht[1]</t>
  </si>
  <si>
    <t>dihydropteroate</t>
  </si>
  <si>
    <t>c00921</t>
  </si>
  <si>
    <t>abee</t>
  </si>
  <si>
    <t>4-aminobenzoate</t>
  </si>
  <si>
    <t>c00568</t>
  </si>
  <si>
    <t>mrib</t>
  </si>
  <si>
    <t>5-Methylthio-D-ribose</t>
  </si>
  <si>
    <t>c03089</t>
  </si>
  <si>
    <t>2dhp</t>
  </si>
  <si>
    <t>2-Dehydropantoate</t>
  </si>
  <si>
    <t>c00966</t>
  </si>
  <si>
    <t>pant</t>
  </si>
  <si>
    <t>pantoate</t>
  </si>
  <si>
    <t>c00522</t>
  </si>
  <si>
    <t>alab</t>
  </si>
  <si>
    <t>beta-alanine</t>
  </si>
  <si>
    <t>c00099</t>
  </si>
  <si>
    <t>pnto</t>
  </si>
  <si>
    <t>pantothenate</t>
  </si>
  <si>
    <t>c00864</t>
  </si>
  <si>
    <t>4ppan</t>
  </si>
  <si>
    <t>D-4'-Phosphopantothenate</t>
  </si>
  <si>
    <t>c03492</t>
  </si>
  <si>
    <t>4ppcys</t>
  </si>
  <si>
    <t>(R)-4'-Phosphopantothenoyl-L-cysteine</t>
  </si>
  <si>
    <t>c04352</t>
  </si>
  <si>
    <t>pan4p</t>
  </si>
  <si>
    <t>Pantetheine 4'-phosphate</t>
  </si>
  <si>
    <t>c01134</t>
  </si>
  <si>
    <t>aproa</t>
  </si>
  <si>
    <t>3-aminopropanal</t>
  </si>
  <si>
    <t>c15556</t>
  </si>
  <si>
    <t>drpp</t>
  </si>
  <si>
    <t>2,5-Diamino-6-(5-phospho-D-ribosylamino)pyrimidin-4(3H)-one</t>
  </si>
  <si>
    <t>c01304</t>
  </si>
  <si>
    <t>armp</t>
  </si>
  <si>
    <t>5-Amino-6-(5'-phosphoribosylamino)uracil</t>
  </si>
  <si>
    <t>c01268</t>
  </si>
  <si>
    <t>amu</t>
  </si>
  <si>
    <t>5-Amino-6-(5'-phospho-D-ribitylamino)uracil</t>
  </si>
  <si>
    <t>c04454</t>
  </si>
  <si>
    <t>aru</t>
  </si>
  <si>
    <t>5-Amino-6-(1-D-ribitylamino)uracil</t>
  </si>
  <si>
    <t>c04732</t>
  </si>
  <si>
    <t>sfglut</t>
  </si>
  <si>
    <t>S-formylglutathione</t>
  </si>
  <si>
    <t>c01031</t>
  </si>
  <si>
    <t>shglut</t>
  </si>
  <si>
    <t>S-hydroxymethylglutathione</t>
  </si>
  <si>
    <t>c14180</t>
  </si>
  <si>
    <t>for</t>
  </si>
  <si>
    <t>formaldehyde</t>
  </si>
  <si>
    <t>c00067</t>
  </si>
  <si>
    <t>b6</t>
  </si>
  <si>
    <t>pyridoxine</t>
  </si>
  <si>
    <t>c00314</t>
  </si>
  <si>
    <t>adchor</t>
  </si>
  <si>
    <t>4-amino-4-deoxychorismate</t>
  </si>
  <si>
    <t>c11355</t>
  </si>
  <si>
    <t>plp</t>
  </si>
  <si>
    <t>pyridoxal phosphate</t>
  </si>
  <si>
    <t>pxl</t>
  </si>
  <si>
    <t xml:space="preserve">pyridoxal </t>
  </si>
  <si>
    <t>pmp</t>
  </si>
  <si>
    <t>pyridoxamine phosphate</t>
  </si>
  <si>
    <t>pm</t>
  </si>
  <si>
    <t xml:space="preserve">pyridoxamine </t>
  </si>
  <si>
    <t>b6p</t>
  </si>
  <si>
    <t>pyridoxine phosphate</t>
  </si>
  <si>
    <t>dlum</t>
  </si>
  <si>
    <t>6,7-Dimethyl-8-(D-ribityl)lumazine</t>
  </si>
  <si>
    <t>c04332</t>
  </si>
  <si>
    <t>rbv</t>
  </si>
  <si>
    <t>roboflavin</t>
  </si>
  <si>
    <t>c00255</t>
  </si>
  <si>
    <t>fmn</t>
  </si>
  <si>
    <t>FMN</t>
  </si>
  <si>
    <t>c00061</t>
  </si>
  <si>
    <t>fnt</t>
  </si>
  <si>
    <t>Formamidopyrimidine nucleoside triphosphate</t>
  </si>
  <si>
    <t>c05922</t>
  </si>
  <si>
    <t>dao</t>
  </si>
  <si>
    <t>2,5-Diamino-6-(5'-triphosphoryl-3',4'-trihydroxy-2'-oxopentyl)-amino-4-oxopyrimidine</t>
  </si>
  <si>
    <t>c06148</t>
  </si>
  <si>
    <t>dnt</t>
  </si>
  <si>
    <t>2,5-Diaminopyrimidine nucleoside triphosphate</t>
  </si>
  <si>
    <t>c05923</t>
  </si>
  <si>
    <t>apoacp</t>
  </si>
  <si>
    <t>c03688</t>
  </si>
  <si>
    <t>aa[1]</t>
  </si>
  <si>
    <t>amino acids</t>
  </si>
  <si>
    <t>chrysolaminaran</t>
  </si>
  <si>
    <t>dxyl5p</t>
  </si>
  <si>
    <t>1-Deoxy-D-xylulose 5-phosphate</t>
  </si>
  <si>
    <t>C11437</t>
  </si>
  <si>
    <t>trnaglu</t>
  </si>
  <si>
    <t>tRNA(Glu)</t>
  </si>
  <si>
    <t>C01641</t>
  </si>
  <si>
    <t>glutrna</t>
  </si>
  <si>
    <t>L-Glutamyl-tRNA(Glu)</t>
  </si>
  <si>
    <t>glu1sa</t>
  </si>
  <si>
    <t>L-Glutamate 1-semialdehyde</t>
  </si>
  <si>
    <t>5aop</t>
  </si>
  <si>
    <t>5-Amino-4-oxopentanoate</t>
  </si>
  <si>
    <t>ppbng</t>
  </si>
  <si>
    <t>porphobilinogen</t>
  </si>
  <si>
    <t>hmbil</t>
  </si>
  <si>
    <t>Hydroxymethylbilane</t>
  </si>
  <si>
    <t>uppg3</t>
  </si>
  <si>
    <t>Uroporphyrinogen III</t>
  </si>
  <si>
    <t>cpppg3</t>
  </si>
  <si>
    <t>coproporphyrinogen III</t>
  </si>
  <si>
    <t>pppg9</t>
  </si>
  <si>
    <t>Protoporphyrinogen IX</t>
  </si>
  <si>
    <t>ppp9</t>
  </si>
  <si>
    <t>Protoporphyrin</t>
  </si>
  <si>
    <t>mppp9</t>
  </si>
  <si>
    <t>Magnesium protoporphyrin</t>
  </si>
  <si>
    <t>c03516</t>
  </si>
  <si>
    <t>mppp9me</t>
  </si>
  <si>
    <t>Magnesium protoporphyrin monomethyl ester</t>
  </si>
  <si>
    <t>c04536</t>
  </si>
  <si>
    <t>hmppp9me</t>
  </si>
  <si>
    <t>13(1)-Hydroxy-magnesium-protoporphyrin IX 13-monomethyl ester</t>
  </si>
  <si>
    <t>C11829</t>
  </si>
  <si>
    <t>omppp9me</t>
  </si>
  <si>
    <t>13(1)-Oxo-magnesium-protoporphyrin IX 13-monomethyl ester</t>
  </si>
  <si>
    <t>c11830</t>
  </si>
  <si>
    <t>dvpchlda</t>
  </si>
  <si>
    <t>Divinylprotochlorophyllide a</t>
  </si>
  <si>
    <t>C11831</t>
  </si>
  <si>
    <t>pchlda</t>
  </si>
  <si>
    <t>Protochlorophyllide</t>
  </si>
  <si>
    <t>C02880</t>
  </si>
  <si>
    <t>dvchlda</t>
  </si>
  <si>
    <t>Divinyl chlorophyllide a</t>
  </si>
  <si>
    <t>C11832</t>
  </si>
  <si>
    <t>chlda</t>
  </si>
  <si>
    <t>Chlorophyllide a</t>
  </si>
  <si>
    <t>C02139</t>
  </si>
  <si>
    <t>pchlda[1]</t>
  </si>
  <si>
    <t>Protochlorophyllide a</t>
  </si>
  <si>
    <t>chla</t>
  </si>
  <si>
    <t>C55</t>
  </si>
  <si>
    <t>c05306</t>
  </si>
  <si>
    <t>2me4p</t>
  </si>
  <si>
    <t>4c2me</t>
  </si>
  <si>
    <t>pcdme</t>
  </si>
  <si>
    <t>2mecdp</t>
  </si>
  <si>
    <t>protdt</t>
  </si>
  <si>
    <t>5deoade</t>
  </si>
  <si>
    <t>5'-Deoxyadenosine</t>
  </si>
  <si>
    <t>c05198</t>
  </si>
  <si>
    <t>mg2</t>
  </si>
  <si>
    <t>magnesium cation</t>
  </si>
  <si>
    <t>pdp</t>
  </si>
  <si>
    <t>phytyl diphosphate</t>
  </si>
  <si>
    <t>pmp[1]</t>
  </si>
  <si>
    <t>phytyl monophospate</t>
  </si>
  <si>
    <t>phytol</t>
  </si>
  <si>
    <t>ggdp</t>
  </si>
  <si>
    <t>Geranylgeranyl diphosphate</t>
  </si>
  <si>
    <t>c00353</t>
  </si>
  <si>
    <t>ispdp</t>
  </si>
  <si>
    <t>Isopentenyl diphosphate</t>
  </si>
  <si>
    <t>c00129</t>
  </si>
  <si>
    <t>tfdp</t>
  </si>
  <si>
    <t>trans,trans-Farnesyl diphosphate</t>
  </si>
  <si>
    <t>c00448</t>
  </si>
  <si>
    <t>met4p</t>
  </si>
  <si>
    <t>2-C-Methyl-D-erythritol 4-phosphate</t>
  </si>
  <si>
    <t>c11434</t>
  </si>
  <si>
    <t>cmet4p</t>
  </si>
  <si>
    <t>4-(Cytidine 5'-diphospho)-2-C-methyl-D-erythritol</t>
  </si>
  <si>
    <t>c11435</t>
  </si>
  <si>
    <t>pcmet4p</t>
  </si>
  <si>
    <t>2-Phospho-4-(cytidine 5'-diphospho)-2-C-methyl-D-erythritol</t>
  </si>
  <si>
    <t>c11436</t>
  </si>
  <si>
    <t>mecdp</t>
  </si>
  <si>
    <t>2-C-Methyl-D-erythritol 2,4-cyclodiphosphate</t>
  </si>
  <si>
    <t>c11453</t>
  </si>
  <si>
    <t>hmbdp</t>
  </si>
  <si>
    <t>1-Hydroxy-2-methyl-2-butenyl 4-diphosphate</t>
  </si>
  <si>
    <t>c11811</t>
  </si>
  <si>
    <t>dmpp</t>
  </si>
  <si>
    <t>Dimethylallyl diphosphate</t>
  </si>
  <si>
    <t>c00235</t>
  </si>
  <si>
    <t>gpp</t>
  </si>
  <si>
    <t>geranyl diphosphate</t>
  </si>
  <si>
    <t>c00341</t>
  </si>
  <si>
    <t>melv</t>
  </si>
  <si>
    <t>(R)-Mevalonate</t>
  </si>
  <si>
    <t>c00418</t>
  </si>
  <si>
    <t>pmv</t>
  </si>
  <si>
    <t>(R)-5-Phosphomevalonate</t>
  </si>
  <si>
    <t>c01107</t>
  </si>
  <si>
    <t>dpmv</t>
  </si>
  <si>
    <t>(R)-5-Diphosphomevalonate</t>
  </si>
  <si>
    <t>c01143</t>
  </si>
  <si>
    <t>dna5mc</t>
  </si>
  <si>
    <t>DNA 5-methylcytosine</t>
  </si>
  <si>
    <t>c02967</t>
  </si>
  <si>
    <t>agpi</t>
  </si>
  <si>
    <t>acylglycerone phosphate</t>
  </si>
  <si>
    <t>c03372</t>
  </si>
  <si>
    <t>phosphatidycholine</t>
  </si>
  <si>
    <t>c00157</t>
  </si>
  <si>
    <t>ch</t>
  </si>
  <si>
    <t>c00114</t>
  </si>
  <si>
    <t>cdpch</t>
  </si>
  <si>
    <t>CDP-choline</t>
  </si>
  <si>
    <t>c00307</t>
  </si>
  <si>
    <t>cdpet</t>
  </si>
  <si>
    <t>CDP-ethanolamine</t>
  </si>
  <si>
    <t>c00570</t>
  </si>
  <si>
    <t>pheth</t>
  </si>
  <si>
    <t>phosphatidylethanolamine</t>
  </si>
  <si>
    <t>c00350</t>
  </si>
  <si>
    <t>etn</t>
  </si>
  <si>
    <t>ethanolamine</t>
  </si>
  <si>
    <t>c00189</t>
  </si>
  <si>
    <t>agal</t>
  </si>
  <si>
    <t>UDP-alpha-D-galactose</t>
  </si>
  <si>
    <t>c00052</t>
  </si>
  <si>
    <t>digalactosyl-diacylglycerol</t>
  </si>
  <si>
    <t>c06037</t>
  </si>
  <si>
    <t>sulfoquinovosyldiacylglycerol</t>
  </si>
  <si>
    <t>c13508</t>
  </si>
  <si>
    <t>udpsq</t>
  </si>
  <si>
    <t>c11521</t>
  </si>
  <si>
    <t>2k3dpg</t>
  </si>
  <si>
    <t>c04442</t>
  </si>
  <si>
    <t>lipid</t>
  </si>
  <si>
    <t>acetylp</t>
  </si>
  <si>
    <t>acetylphosphate</t>
  </si>
  <si>
    <t>imns</t>
  </si>
  <si>
    <t>immunosuccinate</t>
  </si>
  <si>
    <t>c05840</t>
  </si>
  <si>
    <t>qt</t>
  </si>
  <si>
    <t>quinolinate</t>
  </si>
  <si>
    <t>c03722</t>
  </si>
  <si>
    <t>choline phosphate</t>
  </si>
  <si>
    <t>chp</t>
  </si>
  <si>
    <t>c00588</t>
  </si>
  <si>
    <t>gssg</t>
  </si>
  <si>
    <t>glutathione disulfide</t>
  </si>
  <si>
    <t>C20H32N6O12S2</t>
  </si>
  <si>
    <t>c00127</t>
  </si>
  <si>
    <t>cysglyc</t>
  </si>
  <si>
    <t>cysteinylglycine</t>
  </si>
  <si>
    <t>c01419</t>
  </si>
  <si>
    <t>glucys</t>
  </si>
  <si>
    <t>glutamylcysteine</t>
  </si>
  <si>
    <t>C8H14N2O5S</t>
  </si>
  <si>
    <t>c00669</t>
  </si>
  <si>
    <t>dms</t>
  </si>
  <si>
    <t>c00580</t>
  </si>
  <si>
    <t>tmsm</t>
  </si>
  <si>
    <t>trimethyl sulfonium</t>
  </si>
  <si>
    <t>c01008</t>
  </si>
  <si>
    <t>fthfglu</t>
  </si>
  <si>
    <t>10-Formyl-THF-L-glutamate</t>
  </si>
  <si>
    <t>c05928</t>
  </si>
  <si>
    <t>photon1[u]</t>
  </si>
  <si>
    <t>photon2[u]</t>
  </si>
  <si>
    <t>h2o[c]</t>
  </si>
  <si>
    <t>h2o[p]</t>
  </si>
  <si>
    <t>h2o[u]</t>
  </si>
  <si>
    <t>pq[u]</t>
  </si>
  <si>
    <t>o2[u]</t>
  </si>
  <si>
    <t>pqh2[u]</t>
  </si>
  <si>
    <t>ofdx[p]</t>
  </si>
  <si>
    <t>rpc[u]</t>
  </si>
  <si>
    <t>h[u]</t>
  </si>
  <si>
    <t>rfdx[p]</t>
  </si>
  <si>
    <t>opc[u]</t>
  </si>
  <si>
    <t>h[p]</t>
  </si>
  <si>
    <t>nadp[p]</t>
  </si>
  <si>
    <t>nadph[p]</t>
  </si>
  <si>
    <t>adp[p]</t>
  </si>
  <si>
    <t>pi[p]</t>
  </si>
  <si>
    <t>atp[p]</t>
  </si>
  <si>
    <t>o2[p]</t>
  </si>
  <si>
    <t>o2[c]</t>
  </si>
  <si>
    <t>o2[m]</t>
  </si>
  <si>
    <t>atp[c]</t>
  </si>
  <si>
    <t>adp[c]</t>
  </si>
  <si>
    <t>pi[c]</t>
  </si>
  <si>
    <t>h[c]</t>
  </si>
  <si>
    <t>amp[c]</t>
  </si>
  <si>
    <t>ppi[c]</t>
  </si>
  <si>
    <t>nadh[p]</t>
  </si>
  <si>
    <t>q[p]</t>
  </si>
  <si>
    <t>nad[p]</t>
  </si>
  <si>
    <t>qh2[p]</t>
  </si>
  <si>
    <t>nadph[c]</t>
  </si>
  <si>
    <t>nad[c]</t>
  </si>
  <si>
    <t>nadp[c]</t>
  </si>
  <si>
    <t>nadh[c]</t>
  </si>
  <si>
    <t>hco3[c]</t>
  </si>
  <si>
    <t>hco3[p]</t>
  </si>
  <si>
    <t>hco3[m]</t>
  </si>
  <si>
    <t>co2[p]</t>
  </si>
  <si>
    <t>thr[c]</t>
  </si>
  <si>
    <t>thr[m]</t>
  </si>
  <si>
    <t>2oxobut[c]</t>
  </si>
  <si>
    <t>2oxobut[m]</t>
  </si>
  <si>
    <t>acetser[c]</t>
  </si>
  <si>
    <t>acetser[m]</t>
  </si>
  <si>
    <t>homocys[c]</t>
  </si>
  <si>
    <t>homocys[m]</t>
  </si>
  <si>
    <t>cys[c]</t>
  </si>
  <si>
    <t>cys[p]</t>
  </si>
  <si>
    <t>glc[c]</t>
  </si>
  <si>
    <t>g6p[c]</t>
  </si>
  <si>
    <t>co2[c]</t>
  </si>
  <si>
    <t>ppi[p]</t>
  </si>
  <si>
    <t>ru5p[p]</t>
  </si>
  <si>
    <t>rubp[p]</t>
  </si>
  <si>
    <t>gly3p[p]</t>
  </si>
  <si>
    <t>3pgPi[p]</t>
  </si>
  <si>
    <t>g3p[p]</t>
  </si>
  <si>
    <t>gp[p]</t>
  </si>
  <si>
    <t>f16p[p]</t>
  </si>
  <si>
    <t>f6p[p]</t>
  </si>
  <si>
    <t>e4p[p]</t>
  </si>
  <si>
    <t>xu5p[p]</t>
  </si>
  <si>
    <t>sh17bp[p]</t>
  </si>
  <si>
    <t>s7p[p]</t>
  </si>
  <si>
    <t>r5p[p]</t>
  </si>
  <si>
    <t>g1p[p]</t>
  </si>
  <si>
    <t>g6p[p]</t>
  </si>
  <si>
    <t>g1p[c]</t>
  </si>
  <si>
    <t>f6p[c]</t>
  </si>
  <si>
    <t>r1p[p]</t>
  </si>
  <si>
    <t>gly2p[p]</t>
  </si>
  <si>
    <t>pep[p]</t>
  </si>
  <si>
    <t>pyr[p]</t>
  </si>
  <si>
    <t>amp[p]</t>
  </si>
  <si>
    <t>g3p[c]</t>
  </si>
  <si>
    <t>pyr[c]</t>
  </si>
  <si>
    <t>pep[c]</t>
  </si>
  <si>
    <t>pglyct[p]</t>
  </si>
  <si>
    <t>glyct[p]</t>
  </si>
  <si>
    <t>hno2[c]</t>
  </si>
  <si>
    <t>hno2[p]</t>
  </si>
  <si>
    <t>nh3[p]</t>
  </si>
  <si>
    <t>nh3[c]</t>
  </si>
  <si>
    <t>glu[p]</t>
  </si>
  <si>
    <t>gln[p]</t>
  </si>
  <si>
    <t>oxoglut[p]</t>
  </si>
  <si>
    <t>oxoglut[c]</t>
  </si>
  <si>
    <t>glu[c]</t>
  </si>
  <si>
    <t>gln[c]</t>
  </si>
  <si>
    <t>dilipo[p]</t>
  </si>
  <si>
    <t>lipo[p]</t>
  </si>
  <si>
    <t>dilipoE[p]</t>
  </si>
  <si>
    <t>lipoE[p]</t>
  </si>
  <si>
    <t>dhlp[p]</t>
  </si>
  <si>
    <t>lpp[p]</t>
  </si>
  <si>
    <t>oxad[p]</t>
  </si>
  <si>
    <t>coa[p]</t>
  </si>
  <si>
    <t>glucoa[p]</t>
  </si>
  <si>
    <t>succoa[p]</t>
  </si>
  <si>
    <t>oxaloacet[p]</t>
  </si>
  <si>
    <t>asp[c]</t>
  </si>
  <si>
    <t>asp[p]</t>
  </si>
  <si>
    <t>oxaloacet[c]</t>
  </si>
  <si>
    <t>asn[p]</t>
  </si>
  <si>
    <t>asn[c]</t>
  </si>
  <si>
    <t>thf[c]</t>
  </si>
  <si>
    <t>thf[p]</t>
  </si>
  <si>
    <t>fol[p]</t>
  </si>
  <si>
    <t>dhdf[p]</t>
  </si>
  <si>
    <t>aclipoE[p]</t>
  </si>
  <si>
    <t>coa[c]</t>
  </si>
  <si>
    <t>acca[p]</t>
  </si>
  <si>
    <t>acp[p]</t>
  </si>
  <si>
    <t>acetylacp[p]</t>
  </si>
  <si>
    <t>mcoa[p]</t>
  </si>
  <si>
    <t>acet[p]</t>
  </si>
  <si>
    <t>malonylacp[p]</t>
  </si>
  <si>
    <t>aaacp[p]</t>
  </si>
  <si>
    <t>hbacp[p]</t>
  </si>
  <si>
    <t>beacp[p]</t>
  </si>
  <si>
    <t>butacp[p]</t>
  </si>
  <si>
    <t>ohacp[p]</t>
  </si>
  <si>
    <t>hhacp[p]</t>
  </si>
  <si>
    <t>thacp[p]</t>
  </si>
  <si>
    <t>hexacp[p]</t>
  </si>
  <si>
    <t>ooacp[p]</t>
  </si>
  <si>
    <t>hyoacp[p]</t>
  </si>
  <si>
    <t>to2eacp[p]</t>
  </si>
  <si>
    <t>ocacp[p]</t>
  </si>
  <si>
    <t>odacp[p]</t>
  </si>
  <si>
    <t>hdacp[p]</t>
  </si>
  <si>
    <t>td2eacp[p]</t>
  </si>
  <si>
    <t>decacp[p]</t>
  </si>
  <si>
    <t>oxdoacp[p]</t>
  </si>
  <si>
    <t>hyddacp[p]</t>
  </si>
  <si>
    <t>dd2eacp[p]</t>
  </si>
  <si>
    <t>ddacp[p]</t>
  </si>
  <si>
    <t>otdacp[p]</t>
  </si>
  <si>
    <t>htdacp[p]</t>
  </si>
  <si>
    <t>tt2eacp[p]</t>
  </si>
  <si>
    <t>tdacp[p]</t>
  </si>
  <si>
    <t>ohdacp[p]</t>
  </si>
  <si>
    <t>hpacp[p]</t>
  </si>
  <si>
    <t>th2eacp[p]</t>
  </si>
  <si>
    <t>hdeacacp[p]</t>
  </si>
  <si>
    <t>ostacp[p]</t>
  </si>
  <si>
    <t>hotdacp[p]</t>
  </si>
  <si>
    <t>tod2eacp[p]</t>
  </si>
  <si>
    <t>odecacp[p]</t>
  </si>
  <si>
    <t>palm[p]</t>
  </si>
  <si>
    <t>palmcoa[p]</t>
  </si>
  <si>
    <t>myr[p]</t>
  </si>
  <si>
    <t>myrcoa[p]</t>
  </si>
  <si>
    <t>glyt[p]</t>
  </si>
  <si>
    <t>gald[p]</t>
  </si>
  <si>
    <t>glyc[p]</t>
  </si>
  <si>
    <t>glyl3p[p]</t>
  </si>
  <si>
    <t>acp[c]</t>
  </si>
  <si>
    <t>ag3pi[p]</t>
  </si>
  <si>
    <t>dag3pi[p]</t>
  </si>
  <si>
    <t>dag12[p]</t>
  </si>
  <si>
    <t>tag[m]</t>
  </si>
  <si>
    <t>h2o[m]</t>
  </si>
  <si>
    <t>cooh[m]</t>
  </si>
  <si>
    <t>dag[m]</t>
  </si>
  <si>
    <t>tag[p]</t>
  </si>
  <si>
    <t>dag12[c]</t>
  </si>
  <si>
    <t>datp[p]</t>
  </si>
  <si>
    <t>dadp[p]</t>
  </si>
  <si>
    <t>ctp[p]</t>
  </si>
  <si>
    <t>cdp[p]</t>
  </si>
  <si>
    <t>dctp[p]</t>
  </si>
  <si>
    <t>dcdp[p]</t>
  </si>
  <si>
    <t>utp[p]</t>
  </si>
  <si>
    <t>udp[p]</t>
  </si>
  <si>
    <t>dutp[p]</t>
  </si>
  <si>
    <t>dudp[p]</t>
  </si>
  <si>
    <t>gtp[p]</t>
  </si>
  <si>
    <t>gdp[p]</t>
  </si>
  <si>
    <t>dgtp[p]</t>
  </si>
  <si>
    <t>dgdp[p]</t>
  </si>
  <si>
    <t>trnaglu[c]</t>
  </si>
  <si>
    <t>glutrna[c]</t>
  </si>
  <si>
    <t>glutrna[p]</t>
  </si>
  <si>
    <t>trnaglu[p]</t>
  </si>
  <si>
    <t>glu1sa[p]</t>
  </si>
  <si>
    <t>5aop[p]</t>
  </si>
  <si>
    <t>ppbng[p]</t>
  </si>
  <si>
    <t>hmbil[p]</t>
  </si>
  <si>
    <t>uppg3[p]</t>
  </si>
  <si>
    <t>cpppg3[p]</t>
  </si>
  <si>
    <t>pppg9[p]</t>
  </si>
  <si>
    <t>h2o2[p]</t>
  </si>
  <si>
    <t>met[p]</t>
  </si>
  <si>
    <t>5deoade[p]</t>
  </si>
  <si>
    <t>ppp9[p]</t>
  </si>
  <si>
    <t>mg2[c]</t>
  </si>
  <si>
    <t>mg2[p]</t>
  </si>
  <si>
    <t>mppp9[p]</t>
  </si>
  <si>
    <t>adlmet[c]</t>
  </si>
  <si>
    <t>adlmet[p]</t>
  </si>
  <si>
    <t>ahcys[p]</t>
  </si>
  <si>
    <t>ahcys[c]</t>
  </si>
  <si>
    <t>aden[c]</t>
  </si>
  <si>
    <t>cysth[c]</t>
  </si>
  <si>
    <t>dna[c]</t>
  </si>
  <si>
    <t>dna5mc[c]</t>
  </si>
  <si>
    <t>mppp9me[p]</t>
  </si>
  <si>
    <t>hmppp9me[p]</t>
  </si>
  <si>
    <t>omppp9me[p]</t>
  </si>
  <si>
    <t>dvpchlda[p]</t>
  </si>
  <si>
    <t>pchlda[p]</t>
  </si>
  <si>
    <t>dvchlda[p]</t>
  </si>
  <si>
    <t>chlda[p]</t>
  </si>
  <si>
    <t>pdp[p]</t>
  </si>
  <si>
    <t>chla[p]</t>
  </si>
  <si>
    <t>ctp[c]</t>
  </si>
  <si>
    <t>cmp[c]</t>
  </si>
  <si>
    <t>cmp[p]</t>
  </si>
  <si>
    <t>dxyl5p[p]</t>
  </si>
  <si>
    <t>met4p[p]</t>
  </si>
  <si>
    <t>cmet4p[p]</t>
  </si>
  <si>
    <t>pcmet4p[p]</t>
  </si>
  <si>
    <t>mecdp[p]</t>
  </si>
  <si>
    <t>hmbdp[p]</t>
  </si>
  <si>
    <t>acca[c]</t>
  </si>
  <si>
    <t>acetotylcoa[c]</t>
  </si>
  <si>
    <t>hmcoa[c]</t>
  </si>
  <si>
    <t>melv[c]</t>
  </si>
  <si>
    <t>pmv[c]</t>
  </si>
  <si>
    <t>dpmv[c]</t>
  </si>
  <si>
    <t>ispdp[c]</t>
  </si>
  <si>
    <t>ispdp[p]</t>
  </si>
  <si>
    <t>dmpp[p]</t>
  </si>
  <si>
    <t>dmpp[c]</t>
  </si>
  <si>
    <t>gpp[c]</t>
  </si>
  <si>
    <t>tfdp[c]</t>
  </si>
  <si>
    <t>ggdp[c]</t>
  </si>
  <si>
    <t>ggdp[p]</t>
  </si>
  <si>
    <t>gpp[p]</t>
  </si>
  <si>
    <t>tfdp[p]</t>
  </si>
  <si>
    <t>phytol[p]</t>
  </si>
  <si>
    <t>pmp[p]</t>
  </si>
  <si>
    <t>gtp[c]</t>
  </si>
  <si>
    <t>gdp[c]</t>
  </si>
  <si>
    <t>3pgPi[c]</t>
  </si>
  <si>
    <t>gly3p[c]</t>
  </si>
  <si>
    <t>gluc15lac6p[c]</t>
  </si>
  <si>
    <t>p6gluc[c]</t>
  </si>
  <si>
    <t>h2o2[c]</t>
  </si>
  <si>
    <t>glut[c]</t>
  </si>
  <si>
    <t>gssg[c]</t>
  </si>
  <si>
    <t>h2o2[m]</t>
  </si>
  <si>
    <t>glut[m]</t>
  </si>
  <si>
    <t>gssg[m]</t>
  </si>
  <si>
    <t>cysgly[c]</t>
  </si>
  <si>
    <t>glut[p]</t>
  </si>
  <si>
    <t>cysgly[p]</t>
  </si>
  <si>
    <t>gly[c]</t>
  </si>
  <si>
    <t>cys[m]</t>
  </si>
  <si>
    <t>glu[m]</t>
  </si>
  <si>
    <t>atp[m]</t>
  </si>
  <si>
    <t>adp[m]</t>
  </si>
  <si>
    <t>pi[m]</t>
  </si>
  <si>
    <t>glucys[m]</t>
  </si>
  <si>
    <t>glucys[c]</t>
  </si>
  <si>
    <t>ru5p[c]</t>
  </si>
  <si>
    <t>xu5p[c]</t>
  </si>
  <si>
    <t>r5p[c]</t>
  </si>
  <si>
    <t>s7p[c]</t>
  </si>
  <si>
    <t>e4p[c]</t>
  </si>
  <si>
    <t>gp[c]</t>
  </si>
  <si>
    <t>f16p[c]</t>
  </si>
  <si>
    <t>sh17bp[c]</t>
  </si>
  <si>
    <t>r1p[c]</t>
  </si>
  <si>
    <t>gly2p[c]</t>
  </si>
  <si>
    <t>udp[c]</t>
  </si>
  <si>
    <t>utp[c]</t>
  </si>
  <si>
    <t>cdp[c]</t>
  </si>
  <si>
    <t>dadp[c]</t>
  </si>
  <si>
    <t>datp[c]</t>
  </si>
  <si>
    <t>dgdp[c]</t>
  </si>
  <si>
    <t>dgtp[c]</t>
  </si>
  <si>
    <t>idp[c]</t>
  </si>
  <si>
    <t>itp[c]</t>
  </si>
  <si>
    <t>oh[c]</t>
  </si>
  <si>
    <t>glyl3p[c]</t>
  </si>
  <si>
    <t>q[m]</t>
  </si>
  <si>
    <t>qh2[m]</t>
  </si>
  <si>
    <t>h[m]</t>
  </si>
  <si>
    <t>co2[m]</t>
  </si>
  <si>
    <t>nadh[m]</t>
  </si>
  <si>
    <t>nad[m]</t>
  </si>
  <si>
    <t>ficytc[m]</t>
  </si>
  <si>
    <t>focytc[m]</t>
  </si>
  <si>
    <t>p6gluc[m]</t>
  </si>
  <si>
    <t>2k3dpg[m]</t>
  </si>
  <si>
    <t>g3p[m]</t>
  </si>
  <si>
    <t>pyr[m]</t>
  </si>
  <si>
    <t>gp[m]</t>
  </si>
  <si>
    <t>3pgPi[m]</t>
  </si>
  <si>
    <t>gly3p[m]</t>
  </si>
  <si>
    <t>gly2p[m]</t>
  </si>
  <si>
    <t>pep[m]</t>
  </si>
  <si>
    <t>nadp[m]</t>
  </si>
  <si>
    <t>oxaloacet[m]</t>
  </si>
  <si>
    <t>nadph[m]</t>
  </si>
  <si>
    <t>mal[m]</t>
  </si>
  <si>
    <t>lipoE[m]</t>
  </si>
  <si>
    <t>aclipoE[m]</t>
  </si>
  <si>
    <t>thpp[m]</t>
  </si>
  <si>
    <t>hethpp[m]</t>
  </si>
  <si>
    <t>coa[m]</t>
  </si>
  <si>
    <t>acca[m]</t>
  </si>
  <si>
    <t>dilipoE[m]</t>
  </si>
  <si>
    <t>dhlp[m]</t>
  </si>
  <si>
    <t>lpp[m]</t>
  </si>
  <si>
    <t>oxad[m]</t>
  </si>
  <si>
    <t>glucoa[m]</t>
  </si>
  <si>
    <t>cit[m]</t>
  </si>
  <si>
    <t>isocit[m]</t>
  </si>
  <si>
    <t>oxoglut[m]</t>
  </si>
  <si>
    <t>succoa[m]</t>
  </si>
  <si>
    <t>sdilipoE[m]</t>
  </si>
  <si>
    <t>cthpp[m]</t>
  </si>
  <si>
    <t>amp[m]</t>
  </si>
  <si>
    <t>gtp[m]</t>
  </si>
  <si>
    <t>gdp[m]</t>
  </si>
  <si>
    <t>dgtp[m]</t>
  </si>
  <si>
    <t>dgdp[m]</t>
  </si>
  <si>
    <t>datp[m]</t>
  </si>
  <si>
    <t>dadp[m]</t>
  </si>
  <si>
    <t>dutp[m]</t>
  </si>
  <si>
    <t>dudp[m]</t>
  </si>
  <si>
    <t>dctp[m]</t>
  </si>
  <si>
    <t>dcdp[m]</t>
  </si>
  <si>
    <t>utp[m]</t>
  </si>
  <si>
    <t>udp[m]</t>
  </si>
  <si>
    <t>ctp[m]</t>
  </si>
  <si>
    <t>cdp[m]</t>
  </si>
  <si>
    <t>suc[m]</t>
  </si>
  <si>
    <t>fum[m]</t>
  </si>
  <si>
    <t>fum[c]</t>
  </si>
  <si>
    <t>mal[c]</t>
  </si>
  <si>
    <t>suchom[c]</t>
  </si>
  <si>
    <t>suchom[m]</t>
  </si>
  <si>
    <t>cysth[m]</t>
  </si>
  <si>
    <t>h2s[c]</t>
  </si>
  <si>
    <t>h2s[m]</t>
  </si>
  <si>
    <t>nh3[m]</t>
  </si>
  <si>
    <t>acethomser[m]</t>
  </si>
  <si>
    <t>acet[m]</t>
  </si>
  <si>
    <t>dump[c]</t>
  </si>
  <si>
    <t>dump[m]</t>
  </si>
  <si>
    <t>dtmp[c]</t>
  </si>
  <si>
    <t>dtmp[m]</t>
  </si>
  <si>
    <t>mthf[c]</t>
  </si>
  <si>
    <t>dhdf[c]</t>
  </si>
  <si>
    <t>mthf[m]</t>
  </si>
  <si>
    <t>dhdf[m]</t>
  </si>
  <si>
    <t>510mthf[m]</t>
  </si>
  <si>
    <t>facid[m]</t>
  </si>
  <si>
    <t>fthf[m]</t>
  </si>
  <si>
    <t>thf[m]</t>
  </si>
  <si>
    <t>form[m]</t>
  </si>
  <si>
    <t>gly[m]</t>
  </si>
  <si>
    <t>ser[m]</t>
  </si>
  <si>
    <t>acetylp[m]</t>
  </si>
  <si>
    <t>asp[m]</t>
  </si>
  <si>
    <t>cit[c]</t>
  </si>
  <si>
    <t>suc[c]</t>
  </si>
  <si>
    <t>carbmylp[m]</t>
  </si>
  <si>
    <t>orn[m]</t>
  </si>
  <si>
    <t>citl[m]</t>
  </si>
  <si>
    <t>citl[c]</t>
  </si>
  <si>
    <t>orn[c]</t>
  </si>
  <si>
    <t>carbmylp[c]</t>
  </si>
  <si>
    <t>arg[m]</t>
  </si>
  <si>
    <t>citl[m[</t>
  </si>
  <si>
    <t>gln[m]</t>
  </si>
  <si>
    <t>hpyr[m]</t>
  </si>
  <si>
    <t>glyt[m]</t>
  </si>
  <si>
    <t>ala[m]</t>
  </si>
  <si>
    <t>glyx[m]</t>
  </si>
  <si>
    <t>arg[c]</t>
  </si>
  <si>
    <t>ser[c]</t>
  </si>
  <si>
    <t>ala[c]</t>
  </si>
  <si>
    <t>pro[m]</t>
  </si>
  <si>
    <t>pro[c]</t>
  </si>
  <si>
    <t>val[m]</t>
  </si>
  <si>
    <t>val[c]</t>
  </si>
  <si>
    <t>form[c]</t>
  </si>
  <si>
    <t>ser[p]</t>
  </si>
  <si>
    <t>glyct[m]</t>
  </si>
  <si>
    <t>samdhlp[m]</t>
  </si>
  <si>
    <t>plhomos[m]</t>
  </si>
  <si>
    <t>aclipoE[c]</t>
  </si>
  <si>
    <t>dilipoE[c]</t>
  </si>
  <si>
    <t>glu5[m]</t>
  </si>
  <si>
    <t>p5c[m]</t>
  </si>
  <si>
    <t>oh[m]</t>
  </si>
  <si>
    <t>acetylp[c]</t>
  </si>
  <si>
    <t>acet[c]</t>
  </si>
  <si>
    <t>glyx[c]</t>
  </si>
  <si>
    <t>pglyct[c]</t>
  </si>
  <si>
    <t>glyct[c]</t>
  </si>
  <si>
    <t>glyx[x]</t>
  </si>
  <si>
    <t>glyx[p]</t>
  </si>
  <si>
    <t>glyct[x]</t>
  </si>
  <si>
    <t>glyt[c]</t>
  </si>
  <si>
    <t>o2[x]</t>
  </si>
  <si>
    <t>h2o2[x]</t>
  </si>
  <si>
    <t>acca[x]</t>
  </si>
  <si>
    <t>mal[x]</t>
  </si>
  <si>
    <t>coa[x]</t>
  </si>
  <si>
    <t>oxaloacet[x]</t>
  </si>
  <si>
    <t>h2o[x]</t>
  </si>
  <si>
    <t>h[x]</t>
  </si>
  <si>
    <t>isocit[x]</t>
  </si>
  <si>
    <t>suc[x]</t>
  </si>
  <si>
    <t>cit[x]</t>
  </si>
  <si>
    <t>hno3[c]</t>
  </si>
  <si>
    <t>imns[c]</t>
  </si>
  <si>
    <t>qt[c]</t>
  </si>
  <si>
    <t>qn[c]</t>
  </si>
  <si>
    <t>prpp[c]</t>
  </si>
  <si>
    <t>nrn[c]</t>
  </si>
  <si>
    <t>nadn[c]</t>
  </si>
  <si>
    <t>argsuc[c]</t>
  </si>
  <si>
    <t>urea[c]</t>
  </si>
  <si>
    <t>actylglutmt[p]</t>
  </si>
  <si>
    <t>actylglutmt[c]</t>
  </si>
  <si>
    <t>actylglutmt[m]</t>
  </si>
  <si>
    <t>actylglutmylp[c]</t>
  </si>
  <si>
    <t>actylgsem[c]</t>
  </si>
  <si>
    <t>actorn[c]</t>
  </si>
  <si>
    <t>p5c[c]</t>
  </si>
  <si>
    <t>glutmylp[c]</t>
  </si>
  <si>
    <t>glu5[c]</t>
  </si>
  <si>
    <t>p5c[p]</t>
  </si>
  <si>
    <t>glu5[p]</t>
  </si>
  <si>
    <t>put[c]</t>
  </si>
  <si>
    <t>adsmeth[c]</t>
  </si>
  <si>
    <t>met5thad[c]</t>
  </si>
  <si>
    <t>sper[c]</t>
  </si>
  <si>
    <t>sprn[c]</t>
  </si>
  <si>
    <t>adenine[c]</t>
  </si>
  <si>
    <t>mrib[c]</t>
  </si>
  <si>
    <t>mtr1p[c]</t>
  </si>
  <si>
    <t>mtru1p[c]</t>
  </si>
  <si>
    <t>dm1p[c]</t>
  </si>
  <si>
    <t>dkmp[c]</t>
  </si>
  <si>
    <t>meth2o[c]</t>
  </si>
  <si>
    <t>met[c]</t>
  </si>
  <si>
    <t>meth2o[p]</t>
  </si>
  <si>
    <t>guans[c]</t>
  </si>
  <si>
    <t>guan[c]</t>
  </si>
  <si>
    <t>g[c]</t>
  </si>
  <si>
    <t>dr1p[c]</t>
  </si>
  <si>
    <t>u[c]</t>
  </si>
  <si>
    <t>urac[c]</t>
  </si>
  <si>
    <t>a[c]</t>
  </si>
  <si>
    <t>gmp[c]</t>
  </si>
  <si>
    <t>damp[c]</t>
  </si>
  <si>
    <t>cyt[c]</t>
  </si>
  <si>
    <t>ump[c]</t>
  </si>
  <si>
    <t>urid[c]</t>
  </si>
  <si>
    <t>imp[c]</t>
  </si>
  <si>
    <t>inos[c]</t>
  </si>
  <si>
    <t>thym[c]</t>
  </si>
  <si>
    <t>dcmp[c]</t>
  </si>
  <si>
    <t>c[c]</t>
  </si>
  <si>
    <t>dgmp[c]</t>
  </si>
  <si>
    <t>aden[m]</t>
  </si>
  <si>
    <t>a[m]</t>
  </si>
  <si>
    <t>damp[m]</t>
  </si>
  <si>
    <t>cmp[m]</t>
  </si>
  <si>
    <t>cyt[m]</t>
  </si>
  <si>
    <t>ump[m]</t>
  </si>
  <si>
    <t>urid[m]</t>
  </si>
  <si>
    <t>imp[m]</t>
  </si>
  <si>
    <t>inos[m]</t>
  </si>
  <si>
    <t>gmp[m]</t>
  </si>
  <si>
    <t>guans[m]</t>
  </si>
  <si>
    <t>thym[m]</t>
  </si>
  <si>
    <t>dcmp[m]</t>
  </si>
  <si>
    <t>c[m]</t>
  </si>
  <si>
    <t>dgmp[m]</t>
  </si>
  <si>
    <t>g[m]</t>
  </si>
  <si>
    <t>u[m]</t>
  </si>
  <si>
    <t>hypox[c]</t>
  </si>
  <si>
    <t>xmp[c]</t>
  </si>
  <si>
    <t>xanth[c]</t>
  </si>
  <si>
    <t>aspphos[c]</t>
  </si>
  <si>
    <t>semiald[c]</t>
  </si>
  <si>
    <t>homos[c]</t>
  </si>
  <si>
    <t>homos[p]</t>
  </si>
  <si>
    <t>semiald[p]</t>
  </si>
  <si>
    <t>plhomos[c]</t>
  </si>
  <si>
    <t>acetyde[m]</t>
  </si>
  <si>
    <t>acetyde[c]</t>
  </si>
  <si>
    <t>gly[p]</t>
  </si>
  <si>
    <t>acetyde[p]</t>
  </si>
  <si>
    <t>thr[p]</t>
  </si>
  <si>
    <t>3phpyr[c]</t>
  </si>
  <si>
    <t>3phpyr[m]</t>
  </si>
  <si>
    <t>3phpyr[p]</t>
  </si>
  <si>
    <t>hydrxglut[c]</t>
  </si>
  <si>
    <t>pser[c]</t>
  </si>
  <si>
    <t>phydrx[c]</t>
  </si>
  <si>
    <t>oxhydrx[c]</t>
  </si>
  <si>
    <t>indgp[c]</t>
  </si>
  <si>
    <t>trp[c]</t>
  </si>
  <si>
    <t>ind[c]</t>
  </si>
  <si>
    <t>acethomser[c]</t>
  </si>
  <si>
    <t>metthiol[c]</t>
  </si>
  <si>
    <t>sulf[c]</t>
  </si>
  <si>
    <t>asulf[c]</t>
  </si>
  <si>
    <t>paps[c]</t>
  </si>
  <si>
    <t>thrdx[c]</t>
  </si>
  <si>
    <t>thrdxdis[c]</t>
  </si>
  <si>
    <t>sulft[c]</t>
  </si>
  <si>
    <t>pap[c]</t>
  </si>
  <si>
    <t>sulft[p]</t>
  </si>
  <si>
    <t>h2s[p]</t>
  </si>
  <si>
    <t>acetser[p]</t>
  </si>
  <si>
    <t>2ab2e[c]</t>
  </si>
  <si>
    <t>s2acetlac[c]</t>
  </si>
  <si>
    <t>dihyd3mebut[c]</t>
  </si>
  <si>
    <t>3me2oxobut[c]</t>
  </si>
  <si>
    <t>3me2oxobut[p]</t>
  </si>
  <si>
    <t>val[p]</t>
  </si>
  <si>
    <t>3me2oxobut[m]</t>
  </si>
  <si>
    <t>2dhp[m]</t>
  </si>
  <si>
    <t>2dhp[c]</t>
  </si>
  <si>
    <t>pant[c]</t>
  </si>
  <si>
    <t>sprn[m]</t>
  </si>
  <si>
    <t>sper[m]</t>
  </si>
  <si>
    <t>aproa[m]</t>
  </si>
  <si>
    <t>alab[m]</t>
  </si>
  <si>
    <t>pant[m]</t>
  </si>
  <si>
    <t>ppi[m]</t>
  </si>
  <si>
    <t>pnto[m]</t>
  </si>
  <si>
    <t>pnto[c]</t>
  </si>
  <si>
    <t>4ppan[c]</t>
  </si>
  <si>
    <t>4ppcys[c]</t>
  </si>
  <si>
    <t>pan4p[c]</t>
  </si>
  <si>
    <t>dpcoa[c]</t>
  </si>
  <si>
    <t>apoacp[c]</t>
  </si>
  <si>
    <t>s2acet2hbut[c]</t>
  </si>
  <si>
    <t>3h3me2oxpen[c]</t>
  </si>
  <si>
    <t>dh3mpen[c]</t>
  </si>
  <si>
    <t>3met2oxp[c]</t>
  </si>
  <si>
    <t>3met2oxp[p]</t>
  </si>
  <si>
    <t>ile[p]</t>
  </si>
  <si>
    <t>3met2oxp[m]</t>
  </si>
  <si>
    <t>ile[m]</t>
  </si>
  <si>
    <t>ile[c]</t>
  </si>
  <si>
    <t>2ipm[p]</t>
  </si>
  <si>
    <t>2ipm[c]</t>
  </si>
  <si>
    <t>isopm[c]</t>
  </si>
  <si>
    <t>3isopm[c]</t>
  </si>
  <si>
    <t>2isop2oxs[c]</t>
  </si>
  <si>
    <t>met2oxopen[c]</t>
  </si>
  <si>
    <t>met2oxopen[p]</t>
  </si>
  <si>
    <t>leu[p]</t>
  </si>
  <si>
    <t>met2oxopen[m]</t>
  </si>
  <si>
    <t>leu[m]</t>
  </si>
  <si>
    <t>leu[c]</t>
  </si>
  <si>
    <t>mhthpp[m]</t>
  </si>
  <si>
    <t>mdlipoe[m]</t>
  </si>
  <si>
    <t>mhbthpp[m]</t>
  </si>
  <si>
    <t>mbdilipoE[m]</t>
  </si>
  <si>
    <t>mhbuthpp[m]</t>
  </si>
  <si>
    <t>2mbdilipoe[m]</t>
  </si>
  <si>
    <t>thpp[c]</t>
  </si>
  <si>
    <t>mhthpp[c]</t>
  </si>
  <si>
    <t>lipoE[c]</t>
  </si>
  <si>
    <t>mdlipoe[c]</t>
  </si>
  <si>
    <t>mhbthpp[c]</t>
  </si>
  <si>
    <t>mbdilipoE[c]</t>
  </si>
  <si>
    <t>mhbuthpp[c]</t>
  </si>
  <si>
    <t>2mbdilipoe[c]</t>
  </si>
  <si>
    <t>mdilipoe[c]</t>
  </si>
  <si>
    <t>en6l[c]</t>
  </si>
  <si>
    <t>icoa[c]</t>
  </si>
  <si>
    <t>mbcoa[c]</t>
  </si>
  <si>
    <t>3mbcoa[c]</t>
  </si>
  <si>
    <t>3mbcoa[m]</t>
  </si>
  <si>
    <t>fad[m]</t>
  </si>
  <si>
    <t>mbecoa[m]</t>
  </si>
  <si>
    <t>fadh2[m]</t>
  </si>
  <si>
    <t>dipico[c]</t>
  </si>
  <si>
    <t>tetpic[c]</t>
  </si>
  <si>
    <t>ll[c]</t>
  </si>
  <si>
    <t>meso[c]</t>
  </si>
  <si>
    <t>lys[c]</t>
  </si>
  <si>
    <t>lys[m]</t>
  </si>
  <si>
    <t>sacc[m]</t>
  </si>
  <si>
    <t>ally[m]</t>
  </si>
  <si>
    <t>amadp[m]</t>
  </si>
  <si>
    <t>gdlipoE[m]</t>
  </si>
  <si>
    <t>but2enoyl-coa[m]</t>
  </si>
  <si>
    <t>3hydrobut-coa[m]</t>
  </si>
  <si>
    <t>but2enoyl-coa[c]</t>
  </si>
  <si>
    <t>3hydrobut-coa[c]</t>
  </si>
  <si>
    <t>actcoa[m]</t>
  </si>
  <si>
    <t>actcoa[c]</t>
  </si>
  <si>
    <t>aproa[c]</t>
  </si>
  <si>
    <t>drpp[c]</t>
  </si>
  <si>
    <t>armp[c]</t>
  </si>
  <si>
    <t>armp[m]</t>
  </si>
  <si>
    <t>amu[m]</t>
  </si>
  <si>
    <t>amu[c]</t>
  </si>
  <si>
    <t>aru[c]</t>
  </si>
  <si>
    <t>dlum[c]</t>
  </si>
  <si>
    <t>rbv[c]</t>
  </si>
  <si>
    <t>fmn[c]</t>
  </si>
  <si>
    <t>fad[c]</t>
  </si>
  <si>
    <t>fadh2[c]</t>
  </si>
  <si>
    <t>d3da[c]</t>
  </si>
  <si>
    <t>dhdq[c]</t>
  </si>
  <si>
    <t>dhdsk[c]</t>
  </si>
  <si>
    <t>shik[c]</t>
  </si>
  <si>
    <t>shik3p[c]</t>
  </si>
  <si>
    <t>c3pshik[c]</t>
  </si>
  <si>
    <t>chor[c]</t>
  </si>
  <si>
    <t>prephte[c]</t>
  </si>
  <si>
    <t>hyppyr[c]</t>
  </si>
  <si>
    <t>phnypyr[c]</t>
  </si>
  <si>
    <t>phnypyr[p]</t>
  </si>
  <si>
    <t>phnyala[p]</t>
  </si>
  <si>
    <t>phnypyr[m]</t>
  </si>
  <si>
    <t>phnyala[m]</t>
  </si>
  <si>
    <t>phnyala[c]</t>
  </si>
  <si>
    <t>hyppyr[m]</t>
  </si>
  <si>
    <t>tyr[m]</t>
  </si>
  <si>
    <t>tyr[c]</t>
  </si>
  <si>
    <t>tyr[p]</t>
  </si>
  <si>
    <t>hyppyr[p]</t>
  </si>
  <si>
    <t>thbt[c]</t>
  </si>
  <si>
    <t>hthbt[c]</t>
  </si>
  <si>
    <t>dhthbt[c]</t>
  </si>
  <si>
    <t>anthr[c]</t>
  </si>
  <si>
    <t>n5pra[c]</t>
  </si>
  <si>
    <t>cdrp[c]</t>
  </si>
  <si>
    <t>phosphribatp[c]</t>
  </si>
  <si>
    <t>phosphribamp[c]</t>
  </si>
  <si>
    <t>phosphformp[c]</t>
  </si>
  <si>
    <t>phosphribuformp[c]</t>
  </si>
  <si>
    <t>deig3p[c]</t>
  </si>
  <si>
    <t>aicar[c]</t>
  </si>
  <si>
    <t>imacetp[c]</t>
  </si>
  <si>
    <t>lhisolp[c]</t>
  </si>
  <si>
    <t>histol[c]</t>
  </si>
  <si>
    <t>his[c]</t>
  </si>
  <si>
    <t>succoa[c]</t>
  </si>
  <si>
    <t>suc[p]</t>
  </si>
  <si>
    <t>rfdx[c]</t>
  </si>
  <si>
    <t>ofdx[c]</t>
  </si>
  <si>
    <t>5mthf[c]</t>
  </si>
  <si>
    <t>510mthf[c]</t>
  </si>
  <si>
    <t>agal[c]</t>
  </si>
  <si>
    <t>mgdg[c]</t>
  </si>
  <si>
    <t>mgdg[m]</t>
  </si>
  <si>
    <t>agal[m]</t>
  </si>
  <si>
    <t>dgdg[m]</t>
  </si>
  <si>
    <t>dgdg[c]</t>
  </si>
  <si>
    <t>udpsq[c]</t>
  </si>
  <si>
    <t>sqdg[c]</t>
  </si>
  <si>
    <t>udpglc[m]</t>
  </si>
  <si>
    <t>udpglc[c]</t>
  </si>
  <si>
    <t>udpglc[p]</t>
  </si>
  <si>
    <t>acylcoa[c]</t>
  </si>
  <si>
    <t>agpi[c]</t>
  </si>
  <si>
    <t>agpi[m]</t>
  </si>
  <si>
    <t>ag3pi[m]</t>
  </si>
  <si>
    <t>acylcoa[m]</t>
  </si>
  <si>
    <t>dag3pi[m]</t>
  </si>
  <si>
    <t>ag3pi[c]</t>
  </si>
  <si>
    <t>dag3pi[c]</t>
  </si>
  <si>
    <t>ch[c]</t>
  </si>
  <si>
    <t>chp[c]</t>
  </si>
  <si>
    <t>cdpch[c]</t>
  </si>
  <si>
    <t>ppc[c]</t>
  </si>
  <si>
    <t>pheth[c]</t>
  </si>
  <si>
    <t>etn[c]</t>
  </si>
  <si>
    <t>cdpet[c]</t>
  </si>
  <si>
    <t>cooh[p]</t>
  </si>
  <si>
    <t>5pr[c]</t>
  </si>
  <si>
    <t>gar[c]</t>
  </si>
  <si>
    <t>fthf[c]</t>
  </si>
  <si>
    <t>faicar[c]</t>
  </si>
  <si>
    <t>facid[c]</t>
  </si>
  <si>
    <t>dms[c]</t>
  </si>
  <si>
    <t>tmsm[c]</t>
  </si>
  <si>
    <t>dhntp[c]</t>
  </si>
  <si>
    <t>fnt[c]</t>
  </si>
  <si>
    <t>dnt[c]</t>
  </si>
  <si>
    <t>dao[c]</t>
  </si>
  <si>
    <t>dhn[c]</t>
  </si>
  <si>
    <t>dhnp[c]</t>
  </si>
  <si>
    <t>hmdh[c]</t>
  </si>
  <si>
    <t>gald[c]</t>
  </si>
  <si>
    <t>dhnpp[c]</t>
  </si>
  <si>
    <t>adchor[c]</t>
  </si>
  <si>
    <t>abee[c]</t>
  </si>
  <si>
    <t>dht[c]</t>
  </si>
  <si>
    <t>fthfglu[c]</t>
  </si>
  <si>
    <t>sfglut[c]</t>
  </si>
  <si>
    <t>ptht[c]</t>
  </si>
  <si>
    <t>pppi[c]</t>
  </si>
  <si>
    <t>dhbpt[c]</t>
  </si>
  <si>
    <t>shglut[c]</t>
  </si>
  <si>
    <t>for[c]</t>
  </si>
  <si>
    <t>fgar[c]</t>
  </si>
  <si>
    <t>fgam[c]</t>
  </si>
  <si>
    <t>air[c]</t>
  </si>
  <si>
    <t>cair[c]</t>
  </si>
  <si>
    <t>saicar[c]</t>
  </si>
  <si>
    <t>dcdp[c]</t>
  </si>
  <si>
    <t>dudp[c]</t>
  </si>
  <si>
    <t>dutp[c]</t>
  </si>
  <si>
    <t>dctp[c]</t>
  </si>
  <si>
    <t>adsucc[c]</t>
  </si>
  <si>
    <t>damp[p]</t>
  </si>
  <si>
    <t>dtdp[c]</t>
  </si>
  <si>
    <t>dttp[c]</t>
  </si>
  <si>
    <t>carbasp[c]</t>
  </si>
  <si>
    <t>dhydrrt[c]</t>
  </si>
  <si>
    <t>orot[c]</t>
  </si>
  <si>
    <t>orot[p]</t>
  </si>
  <si>
    <t>orot[m]</t>
  </si>
  <si>
    <t>dhydrrt[p]</t>
  </si>
  <si>
    <t>fum[p]</t>
  </si>
  <si>
    <t>dhydrrt[m]</t>
  </si>
  <si>
    <t>quin[m]</t>
  </si>
  <si>
    <t>hquin[m]</t>
  </si>
  <si>
    <t>quin[c]</t>
  </si>
  <si>
    <t>hquin[c]</t>
  </si>
  <si>
    <t>orot5p[c]</t>
  </si>
  <si>
    <t>ditp[c]</t>
  </si>
  <si>
    <t>dimp[c]</t>
  </si>
  <si>
    <t>xtp[c]</t>
  </si>
  <si>
    <t>13bdg[c]</t>
  </si>
  <si>
    <t>13bdgn1[c]</t>
  </si>
  <si>
    <t>13bdgn2[c]</t>
  </si>
  <si>
    <t>13bdgn3[c]</t>
  </si>
  <si>
    <t>13bdgn4[c]</t>
  </si>
  <si>
    <t>13bdgn5[c]</t>
  </si>
  <si>
    <t>chrys[c]</t>
  </si>
  <si>
    <t>rna[c]</t>
  </si>
  <si>
    <t>aa[c]</t>
  </si>
  <si>
    <t>lipid[c]</t>
  </si>
  <si>
    <t>photon[u]</t>
  </si>
  <si>
    <t>Flux</t>
  </si>
  <si>
    <t>Min</t>
  </si>
  <si>
    <t>Max</t>
  </si>
  <si>
    <t>2 atp[m] + nh3[m] + co2[m] + h2o[m] + 3 h[m] -&gt; 2 adp[m] + 2 pi[m] + carbmylp[m]</t>
  </si>
  <si>
    <t>Mixotrophic 1</t>
  </si>
  <si>
    <t>Mix 1 version 1</t>
  </si>
  <si>
    <t>Mix 1 version 2</t>
  </si>
  <si>
    <t>Mix 1 version 3</t>
  </si>
  <si>
    <t>Mixotrophic 2</t>
  </si>
  <si>
    <t>Mix 2 version 1</t>
  </si>
  <si>
    <t>Mix2 version 2</t>
  </si>
  <si>
    <t>Mix2 version 3</t>
  </si>
  <si>
    <t>Heterotroph</t>
  </si>
  <si>
    <t>Het version 1</t>
  </si>
  <si>
    <t>Het version 2</t>
  </si>
  <si>
    <t>Het version 3</t>
  </si>
  <si>
    <t>FVA Analysis (Autotroph)</t>
  </si>
  <si>
    <t>Sensitivity Analysis (Fluxes)</t>
  </si>
  <si>
    <t>5. FBA Model</t>
  </si>
  <si>
    <t>6. Metabolites</t>
  </si>
  <si>
    <t>7. FVA, Sensitivity Analysis</t>
  </si>
  <si>
    <r>
      <t>Contains the summary of components that make up the biomass of the autotrophic cell, how different versions of the biomass equation were calculated for mixotrophic and heterotrophic cases, and the growth of</t>
    </r>
    <r>
      <rPr>
        <i/>
        <sz val="10"/>
        <color theme="1"/>
        <rFont val="Arial"/>
        <family val="2"/>
      </rPr>
      <t xml:space="preserve"> P. tricornutum.</t>
    </r>
  </si>
  <si>
    <t>Contains tables and calculations for all macromolecules.</t>
  </si>
  <si>
    <t>Contains reactions that were included in the FBA model to fill gaps and keys to abbreviations for compartments.</t>
  </si>
  <si>
    <t>Contains comparisons to other autotrophs, and correlation data for L2 norm minimization.</t>
  </si>
  <si>
    <t>Contains the FBA model.</t>
  </si>
  <si>
    <t>Contains abbreviations for metabolites for the FBA model.</t>
  </si>
  <si>
    <t>Contains FVA and sensitivity analysis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</si>
</sst>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00000"/>
    <numFmt numFmtId="166" formatCode="0.0000"/>
    <numFmt numFmtId="167" formatCode="0.0.E+00"/>
    <numFmt numFmtId="168" formatCode="0.0E+00;\_x0000_"/>
    <numFmt numFmtId="169" formatCode="0.0"/>
  </numFmts>
  <fonts count="33">
    <font>
      <sz val="10"/>
      <color theme="1"/>
      <name val="Arial"/>
      <family val="2"/>
    </font>
    <font>
      <sz val="10"/>
      <name val="Arial"/>
      <family val="2"/>
    </font>
    <font>
      <b/>
      <i/>
      <sz val="11"/>
      <color theme="1"/>
      <name val="Calibri"/>
      <family val="2"/>
      <scheme val="minor"/>
    </font>
    <font>
      <u val="single"/>
      <sz val="10"/>
      <color theme="10"/>
      <name val="Arial"/>
      <family val="2"/>
    </font>
    <font>
      <u val="single"/>
      <sz val="10"/>
      <color theme="11"/>
      <name val="Arial"/>
      <family val="2"/>
    </font>
    <font>
      <sz val="10"/>
      <color rgb="FF2E2E2E"/>
      <name val="Arial Unicode MS"/>
      <family val="2"/>
    </font>
    <font>
      <b/>
      <sz val="10"/>
      <color rgb="FFFF0000"/>
      <name val="Arial"/>
      <family val="2"/>
    </font>
    <font>
      <sz val="10"/>
      <color rgb="FF000000"/>
      <name val="Arial"/>
      <family val="2"/>
    </font>
    <font>
      <sz val="10"/>
      <color rgb="FFFF0000"/>
      <name val="Arial"/>
      <family val="2"/>
    </font>
    <font>
      <sz val="10"/>
      <color rgb="FF222222"/>
      <name val="Arial"/>
      <family val="2"/>
    </font>
    <font>
      <b/>
      <sz val="10"/>
      <color theme="1"/>
      <name val="Arial"/>
      <family val="2"/>
    </font>
    <font>
      <b/>
      <sz val="10"/>
      <name val="Arial"/>
      <family val="2"/>
    </font>
    <font>
      <i/>
      <sz val="10"/>
      <color theme="1"/>
      <name val="Arial"/>
      <family val="2"/>
    </font>
    <font>
      <b/>
      <sz val="10"/>
      <color rgb="FF2E2E2E"/>
      <name val="Arial"/>
      <family val="2"/>
    </font>
    <font>
      <b/>
      <sz val="9"/>
      <name val="Arial"/>
      <family val="2"/>
    </font>
    <font>
      <sz val="10"/>
      <color rgb="FF333333"/>
      <name val="Arial"/>
      <family val="2"/>
    </font>
    <font>
      <i/>
      <sz val="10"/>
      <color rgb="FF333333"/>
      <name val="Arial"/>
      <family val="2"/>
    </font>
    <font>
      <sz val="10"/>
      <color theme="9" tint="-0.24997000396251678"/>
      <name val="Arial"/>
      <family val="2"/>
    </font>
    <font>
      <sz val="10"/>
      <color rgb="FF008000"/>
      <name val="Arial"/>
      <family val="2"/>
    </font>
    <font>
      <sz val="10"/>
      <color rgb="FF0000FF"/>
      <name val="Arial"/>
      <family val="2"/>
    </font>
    <font>
      <sz val="10"/>
      <color theme="2" tint="-0.4999699890613556"/>
      <name val="Arial"/>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b/>
      <sz val="11"/>
      <color theme="1"/>
      <name val="Calibri"/>
      <family val="2"/>
      <scheme val="minor"/>
    </font>
    <font>
      <vertAlign val="superscript"/>
      <sz val="11"/>
      <color rgb="FF222222"/>
      <name val="Times New Roman"/>
      <family val="1"/>
    </font>
    <font>
      <sz val="11"/>
      <color rgb="FF222222"/>
      <name val="Times New Roman"/>
      <family val="1"/>
    </font>
    <font>
      <i/>
      <sz val="11"/>
      <color rgb="FF222222"/>
      <name val="Times New Roman"/>
      <family val="1"/>
    </font>
    <font>
      <b/>
      <sz val="11"/>
      <color rgb="FFFF0000"/>
      <name val="Calibri"/>
      <family val="2"/>
      <scheme val="minor"/>
    </font>
    <font>
      <vertAlign val="superscript"/>
      <sz val="11"/>
      <color theme="1"/>
      <name val="Times New Roman"/>
      <family val="1"/>
    </font>
    <font>
      <b/>
      <sz val="8"/>
      <name val="Arial"/>
      <family val="2"/>
    </font>
  </fonts>
  <fills count="9">
    <fill>
      <patternFill/>
    </fill>
    <fill>
      <patternFill patternType="gray125"/>
    </fill>
    <fill>
      <patternFill patternType="solid">
        <fgColor rgb="FFCCFFCC"/>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2"/>
        <bgColor indexed="64"/>
      </patternFill>
    </fill>
    <fill>
      <patternFill patternType="solid">
        <fgColor rgb="FFADE45D"/>
        <bgColor indexed="64"/>
      </patternFill>
    </fill>
    <fill>
      <patternFill patternType="solid">
        <fgColor rgb="FFE6BCFF"/>
        <bgColor indexed="64"/>
      </patternFill>
    </fill>
    <fill>
      <patternFill patternType="solid">
        <fgColor rgb="FFFFFF00"/>
        <bgColor indexed="64"/>
      </patternFill>
    </fill>
  </fills>
  <borders count="14">
    <border>
      <left/>
      <right/>
      <top/>
      <bottom/>
      <diagonal/>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medium"/>
    </border>
    <border>
      <left/>
      <right/>
      <top style="thin"/>
      <bottom style="medium"/>
    </border>
    <border>
      <left/>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diagonalDown="1">
      <left style="thin"/>
      <right style="thin"/>
      <top style="thin"/>
      <bottom style="thin"/>
      <diagonal style="thin"/>
    </border>
  </borders>
  <cellStyleXfs count="7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66">
    <xf numFmtId="0" fontId="0" fillId="0" borderId="0" xfId="0"/>
    <xf numFmtId="0" fontId="2" fillId="0" borderId="0" xfId="0" applyFont="1" applyBorder="1" applyAlignment="1">
      <alignment horizontal="left"/>
    </xf>
    <xf numFmtId="2" fontId="0" fillId="0" borderId="0" xfId="0" applyNumberFormat="1"/>
    <xf numFmtId="0" fontId="0" fillId="0" borderId="0" xfId="0" applyAlignment="1">
      <alignment wrapText="1"/>
    </xf>
    <xf numFmtId="0" fontId="5" fillId="0" borderId="0" xfId="0" applyFont="1"/>
    <xf numFmtId="164" fontId="0" fillId="0" borderId="0" xfId="0" applyNumberFormat="1"/>
    <xf numFmtId="2" fontId="6" fillId="0" borderId="0" xfId="0" applyNumberFormat="1" applyFont="1"/>
    <xf numFmtId="164" fontId="6" fillId="0" borderId="0" xfId="0" applyNumberFormat="1" applyFont="1"/>
    <xf numFmtId="11" fontId="0" fillId="0" borderId="0" xfId="0" applyNumberFormat="1"/>
    <xf numFmtId="0" fontId="0" fillId="0" borderId="0" xfId="0" applyFont="1" applyFill="1"/>
    <xf numFmtId="0" fontId="0" fillId="0" borderId="0" xfId="0" applyFont="1"/>
    <xf numFmtId="0" fontId="7" fillId="0" borderId="0" xfId="0" applyFont="1"/>
    <xf numFmtId="0" fontId="0" fillId="0" borderId="0" xfId="0" applyFont="1" applyAlignment="1">
      <alignment horizontal="center"/>
    </xf>
    <xf numFmtId="2" fontId="0" fillId="0" borderId="0" xfId="0" applyNumberFormat="1" applyAlignment="1">
      <alignment wrapText="1"/>
    </xf>
    <xf numFmtId="0" fontId="1" fillId="0" borderId="0" xfId="0" applyFont="1"/>
    <xf numFmtId="165" fontId="8" fillId="0" borderId="0" xfId="0" applyNumberFormat="1" applyFont="1"/>
    <xf numFmtId="0" fontId="8" fillId="0" borderId="0" xfId="0" applyFont="1"/>
    <xf numFmtId="0" fontId="0" fillId="0" borderId="0" xfId="0" applyFill="1"/>
    <xf numFmtId="0" fontId="9" fillId="0" borderId="0" xfId="0" applyFont="1"/>
    <xf numFmtId="164" fontId="8" fillId="0" borderId="0" xfId="0" applyNumberFormat="1" applyFont="1"/>
    <xf numFmtId="166" fontId="0" fillId="0" borderId="0" xfId="0" applyNumberFormat="1"/>
    <xf numFmtId="0" fontId="1" fillId="0" borderId="0" xfId="0" applyFont="1" applyAlignment="1">
      <alignment wrapText="1"/>
    </xf>
    <xf numFmtId="166" fontId="1" fillId="0" borderId="0" xfId="0" applyNumberFormat="1" applyFont="1"/>
    <xf numFmtId="2" fontId="11" fillId="0" borderId="0" xfId="0" applyNumberFormat="1" applyFont="1"/>
    <xf numFmtId="2" fontId="10" fillId="0" borderId="0" xfId="0" applyNumberFormat="1" applyFont="1"/>
    <xf numFmtId="166" fontId="8" fillId="0" borderId="0" xfId="0" applyNumberFormat="1" applyFont="1"/>
    <xf numFmtId="0" fontId="0" fillId="0" borderId="0" xfId="0" applyAlignment="1">
      <alignment horizontal="right" wrapText="1"/>
    </xf>
    <xf numFmtId="0" fontId="8" fillId="0" borderId="0" xfId="0" applyFont="1" applyAlignment="1">
      <alignment horizontal="right"/>
    </xf>
    <xf numFmtId="167" fontId="8" fillId="0" borderId="0" xfId="0" applyNumberFormat="1" applyFont="1"/>
    <xf numFmtId="2" fontId="8" fillId="0" borderId="0" xfId="0" applyNumberFormat="1" applyFont="1"/>
    <xf numFmtId="0" fontId="8" fillId="0" borderId="0" xfId="0" applyNumberFormat="1" applyFont="1"/>
    <xf numFmtId="0" fontId="0" fillId="0" borderId="0" xfId="0" applyFont="1" applyFill="1" applyBorder="1" applyAlignment="1">
      <alignment horizontal="center"/>
    </xf>
    <xf numFmtId="164" fontId="0" fillId="0" borderId="0" xfId="0" applyNumberFormat="1" applyFont="1" applyFill="1" applyBorder="1" applyAlignment="1">
      <alignment horizontal="center"/>
    </xf>
    <xf numFmtId="164" fontId="0" fillId="0" borderId="0" xfId="0" applyNumberFormat="1" applyFont="1" applyFill="1" applyAlignment="1">
      <alignment horizontal="center"/>
    </xf>
    <xf numFmtId="0" fontId="10" fillId="0" borderId="0" xfId="0" applyFont="1"/>
    <xf numFmtId="0" fontId="0" fillId="2" borderId="0" xfId="0" applyFill="1"/>
    <xf numFmtId="2" fontId="0" fillId="2" borderId="0" xfId="0" applyNumberFormat="1" applyFill="1"/>
    <xf numFmtId="0" fontId="0" fillId="3" borderId="0" xfId="0" applyFill="1"/>
    <xf numFmtId="2" fontId="0" fillId="3" borderId="0" xfId="0" applyNumberFormat="1" applyFill="1"/>
    <xf numFmtId="0" fontId="0" fillId="4" borderId="0" xfId="0" applyFill="1"/>
    <xf numFmtId="166" fontId="0" fillId="4" borderId="0" xfId="0" applyNumberFormat="1" applyFill="1"/>
    <xf numFmtId="0" fontId="0" fillId="5" borderId="0" xfId="0" applyFill="1"/>
    <xf numFmtId="2" fontId="0" fillId="5" borderId="0" xfId="0" applyNumberFormat="1" applyFill="1"/>
    <xf numFmtId="0" fontId="0" fillId="6" borderId="0" xfId="0" applyFill="1"/>
    <xf numFmtId="2" fontId="0" fillId="6" borderId="0" xfId="0" applyNumberFormat="1" applyFill="1"/>
    <xf numFmtId="0" fontId="0" fillId="7" borderId="0" xfId="0" applyFill="1"/>
    <xf numFmtId="2" fontId="0" fillId="5" borderId="0" xfId="0" applyNumberFormat="1" applyFill="1" applyAlignment="1">
      <alignment horizontal="right"/>
    </xf>
    <xf numFmtId="0" fontId="10" fillId="0" borderId="0" xfId="0" applyFont="1" applyAlignment="1">
      <alignment wrapText="1"/>
    </xf>
    <xf numFmtId="0" fontId="0" fillId="4" borderId="0" xfId="0" applyFill="1" applyAlignment="1">
      <alignment horizontal="right"/>
    </xf>
    <xf numFmtId="0" fontId="0" fillId="7" borderId="0" xfId="0" applyFill="1" applyAlignment="1">
      <alignment horizontal="right"/>
    </xf>
    <xf numFmtId="0" fontId="0" fillId="6" borderId="0" xfId="0" applyFill="1" applyAlignment="1">
      <alignment horizontal="right"/>
    </xf>
    <xf numFmtId="0" fontId="0" fillId="5" borderId="0" xfId="0" applyFill="1" applyAlignment="1">
      <alignment horizontal="right"/>
    </xf>
    <xf numFmtId="0" fontId="0" fillId="2" borderId="0" xfId="0" applyFont="1" applyFill="1" applyAlignment="1">
      <alignment horizontal="right"/>
    </xf>
    <xf numFmtId="0" fontId="5" fillId="2" borderId="0" xfId="0" applyFont="1" applyFill="1" applyAlignment="1">
      <alignment horizontal="right"/>
    </xf>
    <xf numFmtId="0" fontId="5" fillId="3" borderId="0" xfId="0" applyFont="1" applyFill="1" applyAlignment="1">
      <alignment horizontal="right"/>
    </xf>
    <xf numFmtId="0" fontId="10" fillId="0" borderId="0" xfId="0" applyFont="1" applyAlignment="1">
      <alignment horizontal="right"/>
    </xf>
    <xf numFmtId="0" fontId="10" fillId="0" borderId="0" xfId="0" applyFont="1" applyAlignment="1">
      <alignment horizontal="right" wrapText="1"/>
    </xf>
    <xf numFmtId="0" fontId="10" fillId="2" borderId="0" xfId="0" applyFont="1" applyFill="1"/>
    <xf numFmtId="0" fontId="10" fillId="3" borderId="0" xfId="0" applyFont="1" applyFill="1"/>
    <xf numFmtId="165" fontId="1" fillId="0" borderId="0" xfId="0" applyNumberFormat="1" applyFont="1"/>
    <xf numFmtId="0" fontId="0" fillId="0" borderId="0" xfId="0" applyFont="1" applyAlignment="1">
      <alignment vertical="center"/>
    </xf>
    <xf numFmtId="0" fontId="13" fillId="0" borderId="0" xfId="0" applyFont="1"/>
    <xf numFmtId="2" fontId="0" fillId="0" borderId="1" xfId="0" applyNumberFormat="1" applyBorder="1"/>
    <xf numFmtId="2" fontId="0" fillId="0" borderId="0" xfId="0" applyNumberFormat="1" applyBorder="1"/>
    <xf numFmtId="2" fontId="0" fillId="0" borderId="2" xfId="0" applyNumberFormat="1" applyBorder="1"/>
    <xf numFmtId="2" fontId="0" fillId="0" borderId="3" xfId="0" applyNumberFormat="1" applyBorder="1"/>
    <xf numFmtId="2" fontId="0" fillId="0" borderId="4" xfId="0" applyNumberFormat="1" applyBorder="1"/>
    <xf numFmtId="2" fontId="0" fillId="0" borderId="5" xfId="0" applyNumberFormat="1" applyBorder="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10" fillId="0" borderId="4" xfId="0" applyFont="1" applyBorder="1" applyAlignment="1">
      <alignment wrapText="1"/>
    </xf>
    <xf numFmtId="0" fontId="0" fillId="0" borderId="4"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10" fillId="0" borderId="3" xfId="0" applyFont="1" applyBorder="1" applyAlignment="1">
      <alignment wrapText="1"/>
    </xf>
    <xf numFmtId="0" fontId="10" fillId="0" borderId="5" xfId="0" applyFont="1" applyBorder="1" applyAlignment="1">
      <alignment wrapText="1"/>
    </xf>
    <xf numFmtId="20" fontId="10" fillId="0" borderId="3" xfId="0" applyNumberFormat="1" applyFont="1" applyBorder="1"/>
    <xf numFmtId="20" fontId="10" fillId="0" borderId="4" xfId="0" applyNumberFormat="1" applyFont="1" applyBorder="1"/>
    <xf numFmtId="20" fontId="10" fillId="0" borderId="5" xfId="0" applyNumberFormat="1" applyFont="1" applyBorder="1"/>
    <xf numFmtId="0" fontId="6" fillId="0" borderId="4" xfId="0" applyFont="1" applyBorder="1" applyAlignment="1">
      <alignment wrapText="1"/>
    </xf>
    <xf numFmtId="164" fontId="0" fillId="0" borderId="4" xfId="0" applyNumberFormat="1" applyBorder="1" applyAlignment="1">
      <alignment wrapText="1"/>
    </xf>
    <xf numFmtId="0" fontId="8" fillId="0" borderId="0" xfId="0" applyFont="1" applyAlignment="1">
      <alignment wrapText="1"/>
    </xf>
    <xf numFmtId="0" fontId="0" fillId="0" borderId="0" xfId="0" applyNumberFormat="1" applyBorder="1" applyAlignment="1">
      <alignment horizontal="left"/>
    </xf>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169" fontId="0" fillId="0" borderId="1" xfId="0" applyNumberFormat="1" applyBorder="1"/>
    <xf numFmtId="0" fontId="7" fillId="0" borderId="0" xfId="0" applyFont="1" applyFill="1"/>
    <xf numFmtId="0" fontId="15" fillId="0" borderId="0" xfId="0" applyFont="1"/>
    <xf numFmtId="0" fontId="1" fillId="0" borderId="0" xfId="0" applyFont="1" applyFill="1"/>
    <xf numFmtId="0" fontId="0" fillId="8" borderId="0" xfId="0" applyFill="1"/>
    <xf numFmtId="169" fontId="0" fillId="8" borderId="0" xfId="0" applyNumberFormat="1" applyFill="1"/>
    <xf numFmtId="0" fontId="12" fillId="0" borderId="0" xfId="0" applyFont="1"/>
    <xf numFmtId="1" fontId="0" fillId="0" borderId="0" xfId="0" applyNumberFormat="1" applyAlignment="1">
      <alignment horizontal="center"/>
    </xf>
    <xf numFmtId="169" fontId="0" fillId="0" borderId="0" xfId="0" applyNumberFormat="1" applyAlignment="1">
      <alignment horizontal="center"/>
    </xf>
    <xf numFmtId="169" fontId="0" fillId="0" borderId="0" xfId="0" applyNumberFormat="1" applyAlignment="1">
      <alignment horizontal="left"/>
    </xf>
    <xf numFmtId="0" fontId="0" fillId="0" borderId="0" xfId="0" applyFont="1" applyAlignment="1">
      <alignment wrapText="1"/>
    </xf>
    <xf numFmtId="168" fontId="0" fillId="0" borderId="0" xfId="0" applyNumberFormat="1" applyFont="1"/>
    <xf numFmtId="2" fontId="0" fillId="0" borderId="0" xfId="0" applyNumberFormat="1" applyFont="1"/>
    <xf numFmtId="169" fontId="0" fillId="0" borderId="0" xfId="0" applyNumberFormat="1" applyFill="1"/>
    <xf numFmtId="169" fontId="0" fillId="0" borderId="0" xfId="0" applyNumberFormat="1" applyFill="1" applyAlignment="1">
      <alignment horizontal="center"/>
    </xf>
    <xf numFmtId="2" fontId="0" fillId="0" borderId="0" xfId="0" applyNumberFormat="1" applyAlignment="1">
      <alignment horizontal="center"/>
    </xf>
    <xf numFmtId="1" fontId="0" fillId="0" borderId="0" xfId="0" applyNumberFormat="1" applyFill="1" applyAlignment="1">
      <alignment horizontal="center" vertical="center" wrapText="1"/>
    </xf>
    <xf numFmtId="1" fontId="0" fillId="0" borderId="0" xfId="0" applyNumberFormat="1" applyFill="1" applyAlignment="1">
      <alignment horizontal="center"/>
    </xf>
    <xf numFmtId="169" fontId="0" fillId="0" borderId="2" xfId="0" applyNumberFormat="1" applyBorder="1"/>
    <xf numFmtId="169" fontId="0" fillId="0" borderId="5" xfId="0" applyNumberFormat="1" applyBorder="1"/>
    <xf numFmtId="169" fontId="0" fillId="0" borderId="0" xfId="0" applyNumberFormat="1" applyBorder="1"/>
    <xf numFmtId="169" fontId="0" fillId="0" borderId="4" xfId="0" applyNumberFormat="1" applyBorder="1"/>
    <xf numFmtId="0" fontId="0" fillId="0" borderId="0" xfId="0"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0" fontId="0" fillId="0" borderId="0" xfId="0" applyAlignment="1">
      <alignment horizontal="left"/>
    </xf>
    <xf numFmtId="2" fontId="8" fillId="0" borderId="0" xfId="0" applyNumberFormat="1" applyFont="1" applyAlignment="1">
      <alignment horizontal="center"/>
    </xf>
    <xf numFmtId="2" fontId="1" fillId="0" borderId="0" xfId="0" applyNumberFormat="1" applyFont="1" applyAlignment="1">
      <alignment horizontal="center"/>
    </xf>
    <xf numFmtId="164" fontId="8" fillId="0" borderId="0" xfId="0" applyNumberFormat="1" applyFont="1" applyAlignment="1">
      <alignment horizontal="left"/>
    </xf>
    <xf numFmtId="0" fontId="0" fillId="0" borderId="0" xfId="0" applyAlignment="1">
      <alignment horizontal="center" vertical="center"/>
    </xf>
    <xf numFmtId="166" fontId="0" fillId="0" borderId="0" xfId="0" applyNumberFormat="1" applyAlignment="1">
      <alignment horizontal="center"/>
    </xf>
    <xf numFmtId="166" fontId="1" fillId="0" borderId="0" xfId="0" applyNumberFormat="1" applyFont="1" applyAlignment="1">
      <alignment horizontal="center"/>
    </xf>
    <xf numFmtId="0" fontId="0" fillId="0" borderId="0" xfId="0" applyAlignment="1">
      <alignment vertical="center"/>
    </xf>
    <xf numFmtId="164" fontId="11" fillId="0" borderId="0" xfId="0" applyNumberFormat="1" applyFont="1" applyAlignment="1">
      <alignment horizontal="left"/>
    </xf>
    <xf numFmtId="166" fontId="17" fillId="0" borderId="0" xfId="0" applyNumberFormat="1" applyFont="1" applyAlignment="1">
      <alignment horizontal="center"/>
    </xf>
    <xf numFmtId="2" fontId="17" fillId="0" borderId="0" xfId="0" applyNumberFormat="1" applyFont="1" applyAlignment="1">
      <alignment horizontal="center"/>
    </xf>
    <xf numFmtId="166" fontId="18" fillId="0" borderId="0" xfId="0" applyNumberFormat="1" applyFont="1" applyAlignment="1">
      <alignment horizontal="center"/>
    </xf>
    <xf numFmtId="2" fontId="18" fillId="0" borderId="0" xfId="0" applyNumberFormat="1" applyFont="1" applyAlignment="1">
      <alignment horizontal="center"/>
    </xf>
    <xf numFmtId="0" fontId="0" fillId="0" borderId="0" xfId="0" applyAlignment="1">
      <alignment horizontal="center" vertical="center" wrapText="1"/>
    </xf>
    <xf numFmtId="164" fontId="1" fillId="0" borderId="0" xfId="0" applyNumberFormat="1" applyFont="1" applyAlignment="1">
      <alignment horizontal="left"/>
    </xf>
    <xf numFmtId="0" fontId="1" fillId="0" borderId="0" xfId="0" applyFont="1" applyAlignment="1">
      <alignment horizontal="center" vertical="center" wrapText="1"/>
    </xf>
    <xf numFmtId="166" fontId="8" fillId="0" borderId="0" xfId="0" applyNumberFormat="1" applyFont="1" applyAlignment="1">
      <alignment horizontal="center"/>
    </xf>
    <xf numFmtId="166" fontId="19" fillId="0" borderId="0" xfId="0" applyNumberFormat="1" applyFont="1" applyAlignment="1">
      <alignment horizontal="center"/>
    </xf>
    <xf numFmtId="2" fontId="19" fillId="0" borderId="0" xfId="0" applyNumberFormat="1" applyFont="1" applyAlignment="1">
      <alignment horizontal="center"/>
    </xf>
    <xf numFmtId="164" fontId="8" fillId="0" borderId="0" xfId="0" applyNumberFormat="1" applyFont="1" applyAlignment="1">
      <alignment horizontal="left" vertical="center"/>
    </xf>
    <xf numFmtId="0" fontId="10" fillId="0" borderId="0" xfId="0" applyFont="1" applyAlignment="1">
      <alignment horizontal="left"/>
    </xf>
    <xf numFmtId="166" fontId="20" fillId="0" borderId="0" xfId="0" applyNumberFormat="1" applyFont="1" applyAlignment="1">
      <alignment horizontal="center"/>
    </xf>
    <xf numFmtId="2" fontId="20" fillId="0" borderId="0" xfId="0" applyNumberFormat="1" applyFont="1" applyAlignment="1">
      <alignment horizontal="center"/>
    </xf>
    <xf numFmtId="0" fontId="0" fillId="0" borderId="0" xfId="0" applyAlignment="1">
      <alignment horizontal="center" vertical="center" wrapText="1"/>
    </xf>
    <xf numFmtId="0" fontId="12" fillId="0" borderId="0" xfId="0" applyFont="1" applyFill="1" applyAlignment="1">
      <alignment horizontal="center"/>
    </xf>
    <xf numFmtId="0" fontId="0" fillId="0" borderId="0" xfId="0" applyAlignment="1">
      <alignment vertical="center" wrapText="1"/>
    </xf>
    <xf numFmtId="1" fontId="0" fillId="0" borderId="0" xfId="0" applyNumberFormat="1" applyFill="1" applyAlignment="1">
      <alignment vertical="center" wrapText="1"/>
    </xf>
    <xf numFmtId="0" fontId="0" fillId="0" borderId="0" xfId="0" applyFill="1" applyAlignment="1">
      <alignment vertical="center" wrapText="1"/>
    </xf>
    <xf numFmtId="0" fontId="21" fillId="0" borderId="0" xfId="0" applyFont="1"/>
    <xf numFmtId="0" fontId="23" fillId="0" borderId="0" xfId="0" applyFont="1"/>
    <xf numFmtId="0" fontId="0" fillId="0" borderId="9" xfId="0" applyBorder="1"/>
    <xf numFmtId="0" fontId="24" fillId="0" borderId="0" xfId="0" applyFont="1"/>
    <xf numFmtId="0" fontId="26" fillId="0" borderId="9" xfId="0" applyFont="1" applyBorder="1"/>
    <xf numFmtId="0" fontId="28" fillId="0" borderId="0" xfId="0" applyFont="1"/>
    <xf numFmtId="0" fontId="11" fillId="0" borderId="0" xfId="0" applyFont="1"/>
    <xf numFmtId="0" fontId="10" fillId="0" borderId="0" xfId="0" applyFont="1" applyFill="1"/>
    <xf numFmtId="11" fontId="1" fillId="0" borderId="0" xfId="0" applyNumberFormat="1" applyFont="1"/>
    <xf numFmtId="164" fontId="1" fillId="0" borderId="0" xfId="0" applyNumberFormat="1" applyFont="1" applyAlignment="1">
      <alignment horizontal="center" wrapText="1"/>
    </xf>
    <xf numFmtId="164" fontId="1" fillId="0" borderId="0" xfId="0" applyNumberFormat="1" applyFon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2" fillId="0" borderId="0" xfId="0" applyFont="1" applyFill="1" applyAlignment="1">
      <alignment horizontal="center"/>
    </xf>
    <xf numFmtId="0" fontId="0" fillId="0" borderId="13" xfId="0" applyBorder="1" applyAlignment="1">
      <alignment horizontal="center"/>
    </xf>
    <xf numFmtId="0" fontId="0" fillId="0" borderId="9" xfId="0" applyBorder="1" applyAlignment="1">
      <alignment horizontal="center"/>
    </xf>
    <xf numFmtId="0" fontId="0" fillId="0" borderId="9" xfId="0" applyBorder="1" applyAlignment="1">
      <alignment horizontal="center" vertical="center"/>
    </xf>
    <xf numFmtId="164" fontId="1" fillId="0" borderId="0" xfId="0" applyNumberFormat="1" applyFont="1" applyAlignment="1">
      <alignment horizontal="center"/>
    </xf>
    <xf numFmtId="0" fontId="1" fillId="0" borderId="0" xfId="0" applyFont="1" applyAlignment="1">
      <alignment horizontal="center"/>
    </xf>
  </cellXfs>
  <cellStyles count="690">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Hyperlink" xfId="64"/>
    <cellStyle name="Followed Hyperlink" xfId="65"/>
    <cellStyle name="Hyperlink" xfId="66"/>
    <cellStyle name="Followed Hyperlink" xfId="67"/>
    <cellStyle name="Hyperlink" xfId="68"/>
    <cellStyle name="Followed Hyperlink" xfId="69"/>
    <cellStyle name="Hyperlink" xfId="70"/>
    <cellStyle name="Followed Hyperlink" xfId="71"/>
    <cellStyle name="Hyperlink" xfId="72"/>
    <cellStyle name="Followed Hyperlink" xfId="73"/>
    <cellStyle name="Hyperlink" xfId="74"/>
    <cellStyle name="Followed Hyperlink" xfId="75"/>
    <cellStyle name="Hyperlink" xfId="76"/>
    <cellStyle name="Followed Hyperlink" xfId="77"/>
    <cellStyle name="Hyperlink" xfId="78"/>
    <cellStyle name="Followed Hyperlink" xfId="79"/>
    <cellStyle name="Hyperlink" xfId="80"/>
    <cellStyle name="Followed Hyperlink" xfId="81"/>
    <cellStyle name="Hyperlink" xfId="82"/>
    <cellStyle name="Followed Hyperlink" xfId="83"/>
    <cellStyle name="Hyperlink" xfId="84"/>
    <cellStyle name="Followed Hyperlink" xfId="85"/>
    <cellStyle name="Hyperlink" xfId="86"/>
    <cellStyle name="Followed Hyperlink" xfId="87"/>
    <cellStyle name="Hyperlink" xfId="88"/>
    <cellStyle name="Followed Hyperlink" xfId="89"/>
    <cellStyle name="Hyperlink" xfId="90"/>
    <cellStyle name="Followed Hyperlink" xfId="91"/>
    <cellStyle name="Hyperlink" xfId="92"/>
    <cellStyle name="Followed Hyperlink" xfId="93"/>
    <cellStyle name="Hyperlink" xfId="94"/>
    <cellStyle name="Followed Hyperlink" xfId="95"/>
    <cellStyle name="Hyperlink" xfId="96"/>
    <cellStyle name="Followed Hyperlink" xfId="97"/>
    <cellStyle name="Hyperlink" xfId="98"/>
    <cellStyle name="Followed Hyperlink" xfId="99"/>
    <cellStyle name="Hyperlink" xfId="100"/>
    <cellStyle name="Followed Hyperlink" xfId="101"/>
    <cellStyle name="Hyperlink" xfId="102"/>
    <cellStyle name="Followed Hyperlink" xfId="103"/>
    <cellStyle name="Hyperlink" xfId="104"/>
    <cellStyle name="Followed Hyperlink" xfId="105"/>
    <cellStyle name="Hyperlink" xfId="106"/>
    <cellStyle name="Followed Hyperlink" xfId="107"/>
    <cellStyle name="Hyperlink" xfId="108"/>
    <cellStyle name="Followed Hyperlink" xfId="109"/>
    <cellStyle name="Hyperlink" xfId="110"/>
    <cellStyle name="Followed Hyperlink" xfId="111"/>
    <cellStyle name="Hyperlink" xfId="112"/>
    <cellStyle name="Followed Hyperlink" xfId="113"/>
    <cellStyle name="Hyperlink" xfId="114"/>
    <cellStyle name="Followed Hyperlink" xfId="115"/>
    <cellStyle name="Hyperlink" xfId="116"/>
    <cellStyle name="Followed Hyperlink" xfId="117"/>
    <cellStyle name="Hyperlink" xfId="118"/>
    <cellStyle name="Followed Hyperlink" xfId="119"/>
    <cellStyle name="Hyperlink" xfId="120"/>
    <cellStyle name="Followed Hyperlink" xfId="121"/>
    <cellStyle name="Hyperlink" xfId="122"/>
    <cellStyle name="Followed Hyperlink" xfId="123"/>
    <cellStyle name="Hyperlink" xfId="124"/>
    <cellStyle name="Followed Hyperlink" xfId="125"/>
    <cellStyle name="Hyperlink" xfId="126"/>
    <cellStyle name="Followed Hyperlink" xfId="127"/>
    <cellStyle name="Hyperlink" xfId="128"/>
    <cellStyle name="Followed Hyperlink" xfId="129"/>
    <cellStyle name="Hyperlink" xfId="130"/>
    <cellStyle name="Followed Hyperlink" xfId="131"/>
    <cellStyle name="Hyperlink" xfId="132"/>
    <cellStyle name="Followed Hyperlink" xfId="133"/>
    <cellStyle name="Hyperlink" xfId="134"/>
    <cellStyle name="Followed Hyperlink" xfId="135"/>
    <cellStyle name="Hyperlink" xfId="136"/>
    <cellStyle name="Followed Hyperlink" xfId="137"/>
    <cellStyle name="Hyperlink" xfId="138"/>
    <cellStyle name="Followed Hyperlink" xfId="139"/>
    <cellStyle name="Hyperlink" xfId="140"/>
    <cellStyle name="Followed Hyperlink" xfId="141"/>
    <cellStyle name="Hyperlink" xfId="142"/>
    <cellStyle name="Followed Hyperlink" xfId="143"/>
    <cellStyle name="Hyperlink" xfId="144"/>
    <cellStyle name="Followed Hyperlink" xfId="145"/>
    <cellStyle name="Hyperlink" xfId="146"/>
    <cellStyle name="Followed Hyperlink" xfId="147"/>
    <cellStyle name="Hyperlink" xfId="148"/>
    <cellStyle name="Followed Hyperlink" xfId="149"/>
    <cellStyle name="Hyperlink" xfId="150"/>
    <cellStyle name="Followed Hyperlink" xfId="151"/>
    <cellStyle name="Hyperlink" xfId="152"/>
    <cellStyle name="Followed Hyperlink" xfId="153"/>
    <cellStyle name="Hyperlink" xfId="154"/>
    <cellStyle name="Followed Hyperlink" xfId="155"/>
    <cellStyle name="Hyperlink" xfId="156"/>
    <cellStyle name="Followed Hyperlink" xfId="157"/>
    <cellStyle name="Hyperlink" xfId="158"/>
    <cellStyle name="Followed Hyperlink" xfId="159"/>
    <cellStyle name="Hyperlink" xfId="160"/>
    <cellStyle name="Followed Hyperlink" xfId="161"/>
    <cellStyle name="Hyperlink" xfId="162"/>
    <cellStyle name="Followed Hyperlink" xfId="163"/>
    <cellStyle name="Hyperlink" xfId="164"/>
    <cellStyle name="Followed Hyperlink" xfId="165"/>
    <cellStyle name="Hyperlink" xfId="166"/>
    <cellStyle name="Followed Hyperlink" xfId="167"/>
    <cellStyle name="Hyperlink" xfId="168"/>
    <cellStyle name="Followed Hyperlink" xfId="169"/>
    <cellStyle name="Hyperlink" xfId="170"/>
    <cellStyle name="Followed Hyperlink" xfId="171"/>
    <cellStyle name="Hyperlink" xfId="172"/>
    <cellStyle name="Followed Hyperlink" xfId="173"/>
    <cellStyle name="Hyperlink" xfId="174"/>
    <cellStyle name="Followed Hyperlink" xfId="175"/>
    <cellStyle name="Hyperlink" xfId="176"/>
    <cellStyle name="Followed Hyperlink" xfId="177"/>
    <cellStyle name="Hyperlink" xfId="178"/>
    <cellStyle name="Followed Hyperlink" xfId="179"/>
    <cellStyle name="Hyperlink" xfId="180"/>
    <cellStyle name="Followed Hyperlink" xfId="181"/>
    <cellStyle name="Hyperlink" xfId="182"/>
    <cellStyle name="Followed Hyperlink" xfId="183"/>
    <cellStyle name="Hyperlink" xfId="184"/>
    <cellStyle name="Followed Hyperlink" xfId="185"/>
    <cellStyle name="Hyperlink" xfId="186"/>
    <cellStyle name="Followed Hyperlink" xfId="187"/>
    <cellStyle name="Hyperlink" xfId="188"/>
    <cellStyle name="Followed Hyperlink" xfId="189"/>
    <cellStyle name="Hyperlink" xfId="190"/>
    <cellStyle name="Followed Hyperlink" xfId="191"/>
    <cellStyle name="Hyperlink" xfId="192"/>
    <cellStyle name="Followed Hyperlink" xfId="193"/>
    <cellStyle name="Hyperlink" xfId="194"/>
    <cellStyle name="Followed Hyperlink" xfId="195"/>
    <cellStyle name="Hyperlink" xfId="196"/>
    <cellStyle name="Followed Hyperlink" xfId="197"/>
    <cellStyle name="Hyperlink" xfId="198"/>
    <cellStyle name="Followed Hyperlink" xfId="199"/>
    <cellStyle name="Hyperlink" xfId="200"/>
    <cellStyle name="Followed Hyperlink" xfId="201"/>
    <cellStyle name="Hyperlink" xfId="202"/>
    <cellStyle name="Followed Hyperlink" xfId="203"/>
    <cellStyle name="Hyperlink" xfId="204"/>
    <cellStyle name="Followed Hyperlink" xfId="205"/>
    <cellStyle name="Hyperlink" xfId="206"/>
    <cellStyle name="Followed Hyperlink" xfId="207"/>
    <cellStyle name="Hyperlink" xfId="208"/>
    <cellStyle name="Followed Hyperlink" xfId="209"/>
    <cellStyle name="Hyperlink" xfId="210"/>
    <cellStyle name="Followed Hyperlink" xfId="211"/>
    <cellStyle name="Hyperlink" xfId="212"/>
    <cellStyle name="Followed Hyperlink" xfId="213"/>
    <cellStyle name="Hyperlink" xfId="214"/>
    <cellStyle name="Followed Hyperlink" xfId="215"/>
    <cellStyle name="Hyperlink" xfId="216"/>
    <cellStyle name="Followed Hyperlink" xfId="217"/>
    <cellStyle name="Hyperlink" xfId="218"/>
    <cellStyle name="Followed Hyperlink" xfId="219"/>
    <cellStyle name="Hyperlink" xfId="220"/>
    <cellStyle name="Followed Hyperlink" xfId="221"/>
    <cellStyle name="Hyperlink" xfId="222"/>
    <cellStyle name="Followed Hyperlink" xfId="223"/>
    <cellStyle name="Hyperlink" xfId="224"/>
    <cellStyle name="Followed Hyperlink" xfId="225"/>
    <cellStyle name="Hyperlink" xfId="226"/>
    <cellStyle name="Followed Hyperlink" xfId="227"/>
    <cellStyle name="Hyperlink" xfId="228"/>
    <cellStyle name="Followed Hyperlink" xfId="229"/>
    <cellStyle name="Hyperlink" xfId="230"/>
    <cellStyle name="Followed Hyperlink" xfId="231"/>
    <cellStyle name="Hyperlink" xfId="232"/>
    <cellStyle name="Followed Hyperlink" xfId="233"/>
    <cellStyle name="Hyperlink" xfId="234"/>
    <cellStyle name="Followed Hyperlink" xfId="235"/>
    <cellStyle name="Hyperlink" xfId="236"/>
    <cellStyle name="Followed Hyperlink" xfId="237"/>
    <cellStyle name="Hyperlink" xfId="238"/>
    <cellStyle name="Followed Hyperlink" xfId="239"/>
    <cellStyle name="Hyperlink" xfId="240"/>
    <cellStyle name="Followed Hyperlink" xfId="241"/>
    <cellStyle name="Hyperlink" xfId="242"/>
    <cellStyle name="Followed Hyperlink" xfId="243"/>
    <cellStyle name="Hyperlink" xfId="244"/>
    <cellStyle name="Followed Hyperlink" xfId="245"/>
    <cellStyle name="Hyperlink" xfId="246"/>
    <cellStyle name="Followed Hyperlink" xfId="247"/>
    <cellStyle name="Hyperlink" xfId="248"/>
    <cellStyle name="Followed Hyperlink" xfId="249"/>
    <cellStyle name="Hyperlink" xfId="250"/>
    <cellStyle name="Followed Hyperlink" xfId="251"/>
    <cellStyle name="Hyperlink" xfId="252"/>
    <cellStyle name="Followed Hyperlink" xfId="253"/>
    <cellStyle name="Hyperlink" xfId="254"/>
    <cellStyle name="Followed Hyperlink" xfId="255"/>
    <cellStyle name="Hyperlink" xfId="256"/>
    <cellStyle name="Followed Hyperlink" xfId="257"/>
    <cellStyle name="Hyperlink" xfId="258"/>
    <cellStyle name="Followed Hyperlink" xfId="259"/>
    <cellStyle name="Hyperlink" xfId="260"/>
    <cellStyle name="Followed Hyperlink" xfId="261"/>
    <cellStyle name="Hyperlink" xfId="262"/>
    <cellStyle name="Followed Hyperlink" xfId="263"/>
    <cellStyle name="Hyperlink" xfId="264"/>
    <cellStyle name="Followed Hyperlink" xfId="265"/>
    <cellStyle name="Hyperlink" xfId="266"/>
    <cellStyle name="Followed Hyperlink" xfId="267"/>
    <cellStyle name="Hyperlink" xfId="268"/>
    <cellStyle name="Followed Hyperlink" xfId="269"/>
    <cellStyle name="Hyperlink" xfId="270"/>
    <cellStyle name="Followed Hyperlink" xfId="271"/>
    <cellStyle name="Hyperlink" xfId="272"/>
    <cellStyle name="Followed Hyperlink" xfId="273"/>
    <cellStyle name="Hyperlink" xfId="274"/>
    <cellStyle name="Followed Hyperlink" xfId="275"/>
    <cellStyle name="Hyperlink" xfId="276"/>
    <cellStyle name="Followed Hyperlink" xfId="277"/>
    <cellStyle name="Hyperlink" xfId="278"/>
    <cellStyle name="Followed Hyperlink" xfId="279"/>
    <cellStyle name="Hyperlink" xfId="280"/>
    <cellStyle name="Followed Hyperlink" xfId="281"/>
    <cellStyle name="Hyperlink" xfId="282"/>
    <cellStyle name="Followed Hyperlink" xfId="283"/>
    <cellStyle name="Hyperlink" xfId="284"/>
    <cellStyle name="Followed Hyperlink" xfId="285"/>
    <cellStyle name="Hyperlink" xfId="286"/>
    <cellStyle name="Followed Hyperlink" xfId="287"/>
    <cellStyle name="Hyperlink" xfId="288"/>
    <cellStyle name="Followed Hyperlink" xfId="289"/>
    <cellStyle name="Hyperlink" xfId="290"/>
    <cellStyle name="Followed Hyperlink" xfId="291"/>
    <cellStyle name="Hyperlink" xfId="292"/>
    <cellStyle name="Followed Hyperlink" xfId="293"/>
    <cellStyle name="Hyperlink" xfId="294"/>
    <cellStyle name="Followed Hyperlink" xfId="295"/>
    <cellStyle name="Hyperlink" xfId="296"/>
    <cellStyle name="Followed Hyperlink" xfId="297"/>
    <cellStyle name="Hyperlink" xfId="298"/>
    <cellStyle name="Followed Hyperlink" xfId="299"/>
    <cellStyle name="Hyperlink" xfId="300"/>
    <cellStyle name="Followed Hyperlink" xfId="301"/>
    <cellStyle name="Hyperlink" xfId="302"/>
    <cellStyle name="Followed Hyperlink" xfId="303"/>
    <cellStyle name="Hyperlink" xfId="304"/>
    <cellStyle name="Followed Hyperlink" xfId="305"/>
    <cellStyle name="Hyperlink" xfId="306"/>
    <cellStyle name="Followed Hyperlink" xfId="307"/>
    <cellStyle name="Hyperlink" xfId="308"/>
    <cellStyle name="Followed Hyperlink" xfId="309"/>
    <cellStyle name="Hyperlink" xfId="310"/>
    <cellStyle name="Followed Hyperlink" xfId="311"/>
    <cellStyle name="Hyperlink" xfId="312"/>
    <cellStyle name="Followed Hyperlink" xfId="313"/>
    <cellStyle name="Hyperlink" xfId="314"/>
    <cellStyle name="Followed Hyperlink" xfId="315"/>
    <cellStyle name="Hyperlink" xfId="316"/>
    <cellStyle name="Followed Hyperlink" xfId="317"/>
    <cellStyle name="Hyperlink" xfId="318"/>
    <cellStyle name="Followed Hyperlink" xfId="319"/>
    <cellStyle name="Hyperlink" xfId="320"/>
    <cellStyle name="Followed Hyperlink" xfId="321"/>
    <cellStyle name="Hyperlink" xfId="322"/>
    <cellStyle name="Followed Hyperlink" xfId="323"/>
    <cellStyle name="Hyperlink" xfId="324"/>
    <cellStyle name="Followed Hyperlink" xfId="325"/>
    <cellStyle name="Hyperlink" xfId="326"/>
    <cellStyle name="Followed Hyperlink" xfId="327"/>
    <cellStyle name="Hyperlink" xfId="328"/>
    <cellStyle name="Followed Hyperlink" xfId="329"/>
    <cellStyle name="Hyperlink" xfId="330"/>
    <cellStyle name="Followed Hyperlink" xfId="331"/>
    <cellStyle name="Hyperlink" xfId="332"/>
    <cellStyle name="Followed Hyperlink" xfId="333"/>
    <cellStyle name="Hyperlink" xfId="334"/>
    <cellStyle name="Followed Hyperlink" xfId="335"/>
    <cellStyle name="Hyperlink" xfId="336"/>
    <cellStyle name="Followed Hyperlink" xfId="337"/>
    <cellStyle name="Hyperlink" xfId="338"/>
    <cellStyle name="Followed Hyperlink" xfId="339"/>
    <cellStyle name="Hyperlink" xfId="340"/>
    <cellStyle name="Followed Hyperlink" xfId="341"/>
    <cellStyle name="Hyperlink" xfId="342"/>
    <cellStyle name="Followed Hyperlink" xfId="343"/>
    <cellStyle name="Hyperlink" xfId="344"/>
    <cellStyle name="Followed Hyperlink" xfId="345"/>
    <cellStyle name="Hyperlink" xfId="346"/>
    <cellStyle name="Followed Hyperlink" xfId="347"/>
    <cellStyle name="Hyperlink" xfId="348"/>
    <cellStyle name="Followed Hyperlink" xfId="349"/>
    <cellStyle name="Hyperlink" xfId="350"/>
    <cellStyle name="Followed Hyperlink" xfId="351"/>
    <cellStyle name="Hyperlink" xfId="352"/>
    <cellStyle name="Followed Hyperlink" xfId="353"/>
    <cellStyle name="Hyperlink" xfId="354"/>
    <cellStyle name="Followed Hyperlink" xfId="355"/>
    <cellStyle name="Hyperlink" xfId="356"/>
    <cellStyle name="Followed Hyperlink" xfId="357"/>
    <cellStyle name="Hyperlink" xfId="358"/>
    <cellStyle name="Followed Hyperlink" xfId="359"/>
    <cellStyle name="Hyperlink" xfId="360"/>
    <cellStyle name="Followed Hyperlink" xfId="361"/>
    <cellStyle name="Hyperlink" xfId="362"/>
    <cellStyle name="Followed Hyperlink" xfId="363"/>
    <cellStyle name="Hyperlink" xfId="364"/>
    <cellStyle name="Followed Hyperlink" xfId="365"/>
    <cellStyle name="Hyperlink" xfId="366"/>
    <cellStyle name="Followed Hyperlink" xfId="367"/>
    <cellStyle name="Hyperlink" xfId="368"/>
    <cellStyle name="Followed Hyperlink" xfId="369"/>
    <cellStyle name="Hyperlink" xfId="370"/>
    <cellStyle name="Followed Hyperlink" xfId="371"/>
    <cellStyle name="Hyperlink" xfId="372"/>
    <cellStyle name="Followed Hyperlink" xfId="373"/>
    <cellStyle name="Hyperlink" xfId="374"/>
    <cellStyle name="Followed Hyperlink" xfId="375"/>
    <cellStyle name="Hyperlink" xfId="376"/>
    <cellStyle name="Followed Hyperlink" xfId="377"/>
    <cellStyle name="Hyperlink" xfId="378"/>
    <cellStyle name="Followed Hyperlink" xfId="379"/>
    <cellStyle name="Hyperlink" xfId="380"/>
    <cellStyle name="Followed Hyperlink" xfId="381"/>
    <cellStyle name="Hyperlink" xfId="382"/>
    <cellStyle name="Followed Hyperlink" xfId="383"/>
    <cellStyle name="Hyperlink" xfId="384"/>
    <cellStyle name="Followed Hyperlink" xfId="385"/>
    <cellStyle name="Hyperlink" xfId="386"/>
    <cellStyle name="Followed Hyperlink" xfId="387"/>
    <cellStyle name="Hyperlink" xfId="388"/>
    <cellStyle name="Followed Hyperlink" xfId="389"/>
    <cellStyle name="Hyperlink" xfId="390"/>
    <cellStyle name="Followed Hyperlink" xfId="391"/>
    <cellStyle name="Hyperlink" xfId="392"/>
    <cellStyle name="Followed Hyperlink" xfId="393"/>
    <cellStyle name="Hyperlink" xfId="394"/>
    <cellStyle name="Followed Hyperlink" xfId="395"/>
    <cellStyle name="Hyperlink" xfId="396"/>
    <cellStyle name="Followed Hyperlink" xfId="397"/>
    <cellStyle name="Hyperlink" xfId="398"/>
    <cellStyle name="Followed Hyperlink" xfId="399"/>
    <cellStyle name="Hyperlink" xfId="400"/>
    <cellStyle name="Followed Hyperlink" xfId="401"/>
    <cellStyle name="Hyperlink" xfId="402"/>
    <cellStyle name="Followed Hyperlink" xfId="403"/>
    <cellStyle name="Hyperlink" xfId="404"/>
    <cellStyle name="Followed Hyperlink" xfId="405"/>
    <cellStyle name="Hyperlink" xfId="406"/>
    <cellStyle name="Followed Hyperlink" xfId="407"/>
    <cellStyle name="Hyperlink" xfId="408"/>
    <cellStyle name="Followed Hyperlink" xfId="409"/>
    <cellStyle name="Hyperlink" xfId="410"/>
    <cellStyle name="Followed Hyperlink" xfId="411"/>
    <cellStyle name="Hyperlink" xfId="412"/>
    <cellStyle name="Followed Hyperlink" xfId="413"/>
    <cellStyle name="Hyperlink" xfId="414"/>
    <cellStyle name="Followed Hyperlink" xfId="415"/>
    <cellStyle name="Hyperlink" xfId="416"/>
    <cellStyle name="Followed Hyperlink" xfId="417"/>
    <cellStyle name="Hyperlink" xfId="418"/>
    <cellStyle name="Followed Hyperlink" xfId="419"/>
    <cellStyle name="Hyperlink" xfId="420"/>
    <cellStyle name="Followed Hyperlink" xfId="421"/>
    <cellStyle name="Hyperlink" xfId="422"/>
    <cellStyle name="Followed Hyperlink" xfId="423"/>
    <cellStyle name="Hyperlink" xfId="424"/>
    <cellStyle name="Followed Hyperlink" xfId="425"/>
    <cellStyle name="Hyperlink" xfId="426"/>
    <cellStyle name="Followed Hyperlink" xfId="427"/>
    <cellStyle name="Hyperlink" xfId="428"/>
    <cellStyle name="Followed Hyperlink" xfId="429"/>
    <cellStyle name="Hyperlink" xfId="430"/>
    <cellStyle name="Followed Hyperlink" xfId="431"/>
    <cellStyle name="Hyperlink" xfId="432"/>
    <cellStyle name="Followed Hyperlink" xfId="433"/>
    <cellStyle name="Hyperlink" xfId="434"/>
    <cellStyle name="Followed Hyperlink" xfId="435"/>
    <cellStyle name="Hyperlink" xfId="436"/>
    <cellStyle name="Followed Hyperlink" xfId="437"/>
    <cellStyle name="Hyperlink" xfId="438"/>
    <cellStyle name="Followed Hyperlink" xfId="439"/>
    <cellStyle name="Hyperlink" xfId="440"/>
    <cellStyle name="Followed Hyperlink" xfId="441"/>
    <cellStyle name="Hyperlink" xfId="442"/>
    <cellStyle name="Followed Hyperlink" xfId="443"/>
    <cellStyle name="Hyperlink" xfId="444"/>
    <cellStyle name="Followed Hyperlink" xfId="445"/>
    <cellStyle name="Hyperlink" xfId="446"/>
    <cellStyle name="Followed Hyperlink" xfId="447"/>
    <cellStyle name="Hyperlink" xfId="448"/>
    <cellStyle name="Followed Hyperlink" xfId="449"/>
    <cellStyle name="Hyperlink" xfId="450"/>
    <cellStyle name="Followed Hyperlink" xfId="451"/>
    <cellStyle name="Hyperlink" xfId="452"/>
    <cellStyle name="Followed Hyperlink" xfId="453"/>
    <cellStyle name="Hyperlink" xfId="454"/>
    <cellStyle name="Followed Hyperlink" xfId="455"/>
    <cellStyle name="Hyperlink" xfId="456"/>
    <cellStyle name="Followed Hyperlink" xfId="457"/>
    <cellStyle name="Hyperlink" xfId="458"/>
    <cellStyle name="Followed Hyperlink" xfId="459"/>
    <cellStyle name="Hyperlink" xfId="460"/>
    <cellStyle name="Followed Hyperlink" xfId="461"/>
    <cellStyle name="Hyperlink" xfId="462"/>
    <cellStyle name="Followed Hyperlink" xfId="463"/>
    <cellStyle name="Hyperlink" xfId="464"/>
    <cellStyle name="Followed Hyperlink" xfId="465"/>
    <cellStyle name="Hyperlink" xfId="466"/>
    <cellStyle name="Followed Hyperlink" xfId="467"/>
    <cellStyle name="Hyperlink" xfId="468"/>
    <cellStyle name="Followed Hyperlink" xfId="469"/>
    <cellStyle name="Hyperlink" xfId="470"/>
    <cellStyle name="Followed Hyperlink" xfId="471"/>
    <cellStyle name="Hyperlink" xfId="472"/>
    <cellStyle name="Followed Hyperlink" xfId="473"/>
    <cellStyle name="Hyperlink" xfId="474"/>
    <cellStyle name="Followed Hyperlink" xfId="475"/>
    <cellStyle name="Hyperlink" xfId="476"/>
    <cellStyle name="Followed Hyperlink" xfId="477"/>
    <cellStyle name="Hyperlink" xfId="478"/>
    <cellStyle name="Followed Hyperlink" xfId="479"/>
    <cellStyle name="Hyperlink" xfId="480"/>
    <cellStyle name="Followed Hyperlink" xfId="481"/>
    <cellStyle name="Hyperlink" xfId="482"/>
    <cellStyle name="Followed Hyperlink" xfId="483"/>
    <cellStyle name="Hyperlink" xfId="484"/>
    <cellStyle name="Followed Hyperlink" xfId="485"/>
    <cellStyle name="Hyperlink" xfId="486"/>
    <cellStyle name="Followed Hyperlink" xfId="487"/>
    <cellStyle name="Hyperlink" xfId="488"/>
    <cellStyle name="Followed Hyperlink" xfId="489"/>
    <cellStyle name="Hyperlink" xfId="490"/>
    <cellStyle name="Followed Hyperlink" xfId="491"/>
    <cellStyle name="Hyperlink" xfId="492"/>
    <cellStyle name="Followed Hyperlink" xfId="493"/>
    <cellStyle name="Hyperlink" xfId="494"/>
    <cellStyle name="Followed Hyperlink" xfId="495"/>
    <cellStyle name="Hyperlink" xfId="496"/>
    <cellStyle name="Followed Hyperlink" xfId="497"/>
    <cellStyle name="Hyperlink" xfId="498"/>
    <cellStyle name="Followed Hyperlink" xfId="499"/>
    <cellStyle name="Hyperlink" xfId="500"/>
    <cellStyle name="Followed Hyperlink" xfId="501"/>
    <cellStyle name="Hyperlink" xfId="502"/>
    <cellStyle name="Followed Hyperlink" xfId="503"/>
    <cellStyle name="Hyperlink" xfId="504"/>
    <cellStyle name="Followed Hyperlink" xfId="505"/>
    <cellStyle name="Hyperlink" xfId="506"/>
    <cellStyle name="Followed Hyperlink" xfId="507"/>
    <cellStyle name="Hyperlink" xfId="508"/>
    <cellStyle name="Followed Hyperlink" xfId="509"/>
    <cellStyle name="Hyperlink" xfId="510"/>
    <cellStyle name="Followed Hyperlink" xfId="511"/>
    <cellStyle name="Hyperlink" xfId="512"/>
    <cellStyle name="Followed Hyperlink" xfId="513"/>
    <cellStyle name="Hyperlink" xfId="514"/>
    <cellStyle name="Followed Hyperlink" xfId="515"/>
    <cellStyle name="Hyperlink" xfId="516"/>
    <cellStyle name="Followed Hyperlink" xfId="517"/>
    <cellStyle name="Hyperlink" xfId="518"/>
    <cellStyle name="Followed Hyperlink" xfId="519"/>
    <cellStyle name="Hyperlink" xfId="520"/>
    <cellStyle name="Followed Hyperlink" xfId="521"/>
    <cellStyle name="Hyperlink" xfId="522"/>
    <cellStyle name="Followed Hyperlink" xfId="523"/>
    <cellStyle name="Hyperlink" xfId="524"/>
    <cellStyle name="Followed Hyperlink" xfId="525"/>
    <cellStyle name="Hyperlink" xfId="526"/>
    <cellStyle name="Followed Hyperlink" xfId="527"/>
    <cellStyle name="Hyperlink" xfId="528"/>
    <cellStyle name="Followed Hyperlink" xfId="529"/>
    <cellStyle name="Hyperlink" xfId="530"/>
    <cellStyle name="Followed Hyperlink" xfId="531"/>
    <cellStyle name="Hyperlink" xfId="532"/>
    <cellStyle name="Followed Hyperlink" xfId="533"/>
    <cellStyle name="Hyperlink" xfId="534"/>
    <cellStyle name="Followed Hyperlink" xfId="535"/>
    <cellStyle name="Hyperlink" xfId="536"/>
    <cellStyle name="Followed Hyperlink" xfId="537"/>
    <cellStyle name="Hyperlink" xfId="538"/>
    <cellStyle name="Followed Hyperlink" xfId="539"/>
    <cellStyle name="Hyperlink" xfId="540"/>
    <cellStyle name="Followed Hyperlink" xfId="541"/>
    <cellStyle name="Hyperlink" xfId="542"/>
    <cellStyle name="Followed Hyperlink" xfId="543"/>
    <cellStyle name="Hyperlink" xfId="544"/>
    <cellStyle name="Followed Hyperlink" xfId="545"/>
    <cellStyle name="Hyperlink" xfId="546"/>
    <cellStyle name="Followed Hyperlink" xfId="547"/>
    <cellStyle name="Hyperlink" xfId="548"/>
    <cellStyle name="Followed Hyperlink" xfId="549"/>
    <cellStyle name="Hyperlink" xfId="550"/>
    <cellStyle name="Followed Hyperlink" xfId="551"/>
    <cellStyle name="Hyperlink" xfId="552"/>
    <cellStyle name="Followed Hyperlink" xfId="553"/>
    <cellStyle name="Hyperlink" xfId="554"/>
    <cellStyle name="Followed Hyperlink" xfId="555"/>
    <cellStyle name="Hyperlink" xfId="556"/>
    <cellStyle name="Followed Hyperlink" xfId="557"/>
    <cellStyle name="Hyperlink" xfId="558"/>
    <cellStyle name="Followed Hyperlink" xfId="559"/>
    <cellStyle name="Hyperlink" xfId="560"/>
    <cellStyle name="Followed Hyperlink" xfId="561"/>
    <cellStyle name="Hyperlink" xfId="562"/>
    <cellStyle name="Followed Hyperlink" xfId="563"/>
    <cellStyle name="Hyperlink" xfId="564"/>
    <cellStyle name="Followed Hyperlink" xfId="565"/>
    <cellStyle name="Hyperlink" xfId="566"/>
    <cellStyle name="Followed Hyperlink" xfId="567"/>
    <cellStyle name="Hyperlink" xfId="568"/>
    <cellStyle name="Followed Hyperlink" xfId="569"/>
    <cellStyle name="Hyperlink" xfId="570"/>
    <cellStyle name="Followed Hyperlink" xfId="571"/>
    <cellStyle name="Hyperlink" xfId="572"/>
    <cellStyle name="Followed Hyperlink" xfId="573"/>
    <cellStyle name="Hyperlink" xfId="574"/>
    <cellStyle name="Followed Hyperlink" xfId="575"/>
    <cellStyle name="Hyperlink" xfId="576"/>
    <cellStyle name="Followed Hyperlink" xfId="577"/>
    <cellStyle name="Hyperlink" xfId="578"/>
    <cellStyle name="Followed Hyperlink" xfId="579"/>
    <cellStyle name="Hyperlink" xfId="580"/>
    <cellStyle name="Followed Hyperlink" xfId="581"/>
    <cellStyle name="Hyperlink" xfId="582"/>
    <cellStyle name="Followed Hyperlink" xfId="583"/>
    <cellStyle name="Hyperlink" xfId="584"/>
    <cellStyle name="Followed Hyperlink" xfId="585"/>
    <cellStyle name="Hyperlink" xfId="586"/>
    <cellStyle name="Followed Hyperlink" xfId="587"/>
    <cellStyle name="Hyperlink" xfId="588"/>
    <cellStyle name="Followed Hyperlink" xfId="589"/>
    <cellStyle name="Hyperlink" xfId="590"/>
    <cellStyle name="Followed Hyperlink" xfId="591"/>
    <cellStyle name="Hyperlink" xfId="592"/>
    <cellStyle name="Followed Hyperlink" xfId="593"/>
    <cellStyle name="Hyperlink" xfId="594"/>
    <cellStyle name="Followed Hyperlink" xfId="595"/>
    <cellStyle name="Hyperlink" xfId="596"/>
    <cellStyle name="Followed Hyperlink" xfId="597"/>
    <cellStyle name="Hyperlink" xfId="598"/>
    <cellStyle name="Followed Hyperlink" xfId="599"/>
    <cellStyle name="Hyperlink" xfId="600"/>
    <cellStyle name="Followed Hyperlink" xfId="601"/>
    <cellStyle name="Hyperlink" xfId="602"/>
    <cellStyle name="Followed Hyperlink" xfId="603"/>
    <cellStyle name="Hyperlink" xfId="604"/>
    <cellStyle name="Followed Hyperlink" xfId="605"/>
    <cellStyle name="Hyperlink" xfId="606"/>
    <cellStyle name="Followed Hyperlink" xfId="607"/>
    <cellStyle name="Hyperlink" xfId="608"/>
    <cellStyle name="Followed Hyperlink" xfId="609"/>
    <cellStyle name="Hyperlink" xfId="610"/>
    <cellStyle name="Followed Hyperlink" xfId="611"/>
    <cellStyle name="Hyperlink" xfId="612"/>
    <cellStyle name="Followed Hyperlink" xfId="613"/>
    <cellStyle name="Hyperlink" xfId="614"/>
    <cellStyle name="Followed Hyperlink" xfId="615"/>
    <cellStyle name="Hyperlink" xfId="616"/>
    <cellStyle name="Followed Hyperlink" xfId="617"/>
    <cellStyle name="Hyperlink" xfId="618"/>
    <cellStyle name="Followed Hyperlink" xfId="619"/>
    <cellStyle name="Hyperlink" xfId="620"/>
    <cellStyle name="Followed Hyperlink" xfId="621"/>
    <cellStyle name="Hyperlink" xfId="622"/>
    <cellStyle name="Followed Hyperlink" xfId="623"/>
    <cellStyle name="Hyperlink" xfId="624"/>
    <cellStyle name="Followed Hyperlink" xfId="625"/>
    <cellStyle name="Hyperlink" xfId="626"/>
    <cellStyle name="Followed Hyperlink" xfId="627"/>
    <cellStyle name="Hyperlink" xfId="628"/>
    <cellStyle name="Followed Hyperlink" xfId="629"/>
    <cellStyle name="Hyperlink" xfId="630"/>
    <cellStyle name="Followed Hyperlink" xfId="631"/>
    <cellStyle name="Hyperlink" xfId="632"/>
    <cellStyle name="Followed Hyperlink" xfId="633"/>
    <cellStyle name="Hyperlink" xfId="634"/>
    <cellStyle name="Followed Hyperlink" xfId="635"/>
    <cellStyle name="Hyperlink" xfId="636"/>
    <cellStyle name="Followed Hyperlink" xfId="637"/>
    <cellStyle name="Hyperlink" xfId="638"/>
    <cellStyle name="Followed Hyperlink" xfId="639"/>
    <cellStyle name="Hyperlink" xfId="640"/>
    <cellStyle name="Followed Hyperlink" xfId="641"/>
    <cellStyle name="Hyperlink" xfId="642"/>
    <cellStyle name="Followed Hyperlink" xfId="643"/>
    <cellStyle name="Hyperlink" xfId="644"/>
    <cellStyle name="Followed Hyperlink" xfId="645"/>
    <cellStyle name="Hyperlink" xfId="646"/>
    <cellStyle name="Followed Hyperlink" xfId="647"/>
    <cellStyle name="Hyperlink" xfId="648"/>
    <cellStyle name="Followed Hyperlink" xfId="649"/>
    <cellStyle name="Hyperlink" xfId="650"/>
    <cellStyle name="Followed Hyperlink" xfId="651"/>
    <cellStyle name="Hyperlink" xfId="652"/>
    <cellStyle name="Followed Hyperlink" xfId="653"/>
    <cellStyle name="Hyperlink" xfId="654"/>
    <cellStyle name="Followed Hyperlink" xfId="655"/>
    <cellStyle name="Hyperlink" xfId="656"/>
    <cellStyle name="Followed Hyperlink" xfId="657"/>
    <cellStyle name="Hyperlink" xfId="658"/>
    <cellStyle name="Followed Hyperlink" xfId="659"/>
    <cellStyle name="Hyperlink" xfId="660"/>
    <cellStyle name="Followed Hyperlink" xfId="661"/>
    <cellStyle name="Hyperlink" xfId="662"/>
    <cellStyle name="Followed Hyperlink" xfId="663"/>
    <cellStyle name="Hyperlink" xfId="664"/>
    <cellStyle name="Followed Hyperlink" xfId="665"/>
    <cellStyle name="Hyperlink" xfId="666"/>
    <cellStyle name="Followed Hyperlink" xfId="667"/>
    <cellStyle name="Hyperlink" xfId="668"/>
    <cellStyle name="Followed Hyperlink" xfId="669"/>
    <cellStyle name="Hyperlink" xfId="670"/>
    <cellStyle name="Followed Hyperlink" xfId="671"/>
    <cellStyle name="Hyperlink" xfId="672"/>
    <cellStyle name="Followed Hyperlink" xfId="673"/>
    <cellStyle name="Hyperlink" xfId="674"/>
    <cellStyle name="Followed Hyperlink" xfId="675"/>
    <cellStyle name="Hyperlink" xfId="676"/>
    <cellStyle name="Followed Hyperlink" xfId="677"/>
    <cellStyle name="Hyperlink" xfId="678"/>
    <cellStyle name="Followed Hyperlink" xfId="679"/>
    <cellStyle name="Hyperlink" xfId="680"/>
    <cellStyle name="Followed Hyperlink" xfId="681"/>
    <cellStyle name="Hyperlink" xfId="682"/>
    <cellStyle name="Followed Hyperlink" xfId="683"/>
    <cellStyle name="Hyperlink" xfId="684"/>
    <cellStyle name="Followed Hyperlink" xfId="685"/>
    <cellStyle name="Hyperlink" xfId="686"/>
    <cellStyle name="Followed Hyperlink" xfId="687"/>
    <cellStyle name="Hyperlink" xfId="688"/>
    <cellStyle name="Followed Hyperlink" xfId="689"/>
    <cellStyle name="Hyperlink" xfId="690"/>
    <cellStyle name="Followed Hyperlink" xfId="691"/>
    <cellStyle name="Hyperlink" xfId="692"/>
    <cellStyle name="Followed Hyperlink" xfId="693"/>
    <cellStyle name="Hyperlink" xfId="694"/>
    <cellStyle name="Followed Hyperlink" xfId="695"/>
    <cellStyle name="Hyperlink" xfId="696"/>
    <cellStyle name="Followed Hyperlink" xfId="697"/>
    <cellStyle name="Hyperlink" xfId="698"/>
    <cellStyle name="Followed Hyperlink" xfId="699"/>
    <cellStyle name="Hyperlink" xfId="700"/>
    <cellStyle name="Followed Hyperlink" xfId="701"/>
    <cellStyle name="Hyperlink" xfId="702"/>
    <cellStyle name="Followed Hyperlink" xfId="70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FBA only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9"/>
              <c:pt idx="0">
                <c:v>_x0012_20.9% O2 (aerobic)</c:v>
              </c:pt>
              <c:pt idx="1">
                <c:v>_x0005_0.028</c:v>
              </c:pt>
              <c:pt idx="2">
                <c:v>_x0004_0.01</c:v>
              </c:pt>
              <c:pt idx="3">
                <c:v>_x0005_0.005</c:v>
              </c:pt>
              <c:pt idx="4">
                <c:v>_x000e_0% (anaerobic)</c:v>
              </c:pt>
              <c:pt idx="5">
                <c:v>_x000f_RF_0mM acetoin</c:v>
              </c:pt>
              <c:pt idx="6">
                <c:v>_x000f_Bdh_nadph_100mM</c:v>
              </c:pt>
              <c:pt idx="7">
                <c:v>_x0006_200mM</c:v>
              </c:pt>
              <c:pt idx="8">
                <c:v>_x0005_300mM</c:v>
              </c:pt>
            </c:strLit>
          </c:cat>
          <c:val>
            <c:numLit>
              <c:ptCount val="9"/>
              <c:pt idx="0">
                <c:v>0.6464</c:v>
              </c:pt>
              <c:pt idx="1">
                <c:v>0.6595</c:v>
              </c:pt>
              <c:pt idx="2">
                <c:v>0.8209</c:v>
              </c:pt>
              <c:pt idx="3">
                <c:v>0.8259</c:v>
              </c:pt>
              <c:pt idx="4">
                <c:v>0.8003</c:v>
              </c:pt>
              <c:pt idx="5">
                <c:v>0.7778</c:v>
              </c:pt>
              <c:pt idx="6">
                <c:v>0.7804</c:v>
              </c:pt>
              <c:pt idx="7">
                <c:v>0.7778</c:v>
              </c:pt>
              <c:pt idx="8">
                <c:v>0.7804</c:v>
              </c:pt>
            </c:numLit>
          </c:val>
        </c:ser>
        <c:ser>
          <c:idx val="1"/>
          <c:order val="1"/>
          <c:tx>
            <c:v>FBA + min L2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9"/>
              <c:pt idx="0">
                <c:v>_x0012_20.9% O2 (aerobic)</c:v>
              </c:pt>
              <c:pt idx="1">
                <c:v>_x0005_0.028</c:v>
              </c:pt>
              <c:pt idx="2">
                <c:v>_x0004_0.01</c:v>
              </c:pt>
              <c:pt idx="3">
                <c:v>_x0005_0.005</c:v>
              </c:pt>
              <c:pt idx="4">
                <c:v>_x000e_0% (anaerobic)</c:v>
              </c:pt>
              <c:pt idx="5">
                <c:v>_x000f_RF_0mM acetoin</c:v>
              </c:pt>
              <c:pt idx="6">
                <c:v>_x000f_Bdh_nadph_100mM</c:v>
              </c:pt>
              <c:pt idx="7">
                <c:v>_x0006_200mM</c:v>
              </c:pt>
              <c:pt idx="8">
                <c:v>_x0005_300mM</c:v>
              </c:pt>
            </c:strLit>
          </c:cat>
          <c:val>
            <c:numLit>
              <c:ptCount val="9"/>
              <c:pt idx="0">
                <c:v>0.658</c:v>
              </c:pt>
              <c:pt idx="1">
                <c:v>0.6808</c:v>
              </c:pt>
              <c:pt idx="2">
                <c:v>0.9221</c:v>
              </c:pt>
              <c:pt idx="3">
                <c:v>0.947</c:v>
              </c:pt>
              <c:pt idx="4">
                <c:v>0.9437</c:v>
              </c:pt>
              <c:pt idx="5">
                <c:v>0.9471</c:v>
              </c:pt>
              <c:pt idx="6">
                <c:v>0.9482</c:v>
              </c:pt>
              <c:pt idx="7">
                <c:v>0.9471</c:v>
              </c:pt>
              <c:pt idx="8">
                <c:v>0.9482</c:v>
              </c:pt>
            </c:numLit>
          </c:val>
        </c:ser>
        <c:gapWidth val="300"/>
        <c:axId val="31116584"/>
        <c:axId val="11613801"/>
      </c:barChart>
      <c:catAx>
        <c:axId val="31116584"/>
        <c:scaling>
          <c:orientation val="minMax"/>
        </c:scaling>
        <c:axPos val="b"/>
        <c:title>
          <c:tx>
            <c:rich>
              <a:bodyPr vert="horz" rot="0" anchor="ctr"/>
              <a:lstStyle/>
              <a:p>
                <a:pPr algn="ctr">
                  <a:defRPr/>
                </a:pPr>
                <a:r>
                  <a:rPr lang="en-US" cap="none" u="none" baseline="0">
                    <a:latin typeface="Arial"/>
                    <a:ea typeface="Arial"/>
                    <a:cs typeface="Arial"/>
                  </a:rPr>
                  <a:t>Different</a:t>
                </a:r>
                <a:r>
                  <a:rPr lang="en-US" cap="none" u="none" baseline="0">
                    <a:latin typeface="Arial"/>
                    <a:ea typeface="Arial"/>
                    <a:cs typeface="Arial"/>
                  </a:rPr>
                  <a:t> experimental conditions</a:t>
                </a:r>
              </a:p>
            </c:rich>
          </c:tx>
          <c:layout/>
          <c:overlay val="0"/>
          <c:spPr>
            <a:noFill/>
            <a:ln>
              <a:noFill/>
            </a:ln>
          </c:spPr>
        </c:title>
        <c:delete val="0"/>
        <c:numFmt formatCode="General" sourceLinked="0"/>
        <c:majorTickMark val="none"/>
        <c:minorTickMark val="none"/>
        <c:tickLblPos val="nextTo"/>
        <c:crossAx val="11613801"/>
        <c:crosses val="autoZero"/>
        <c:auto val="1"/>
        <c:lblOffset val="100"/>
        <c:noMultiLvlLbl val="0"/>
      </c:catAx>
      <c:valAx>
        <c:axId val="11613801"/>
        <c:scaling>
          <c:orientation val="minMax"/>
        </c:scaling>
        <c:axPos val="l"/>
        <c:title>
          <c:tx>
            <c:rich>
              <a:bodyPr vert="horz" rot="-5400000" anchor="ctr"/>
              <a:lstStyle/>
              <a:p>
                <a:pPr algn="ctr">
                  <a:defRPr/>
                </a:pPr>
                <a:r>
                  <a:rPr lang="en-US" cap="none" u="none" baseline="0">
                    <a:latin typeface="Arial"/>
                    <a:ea typeface="Arial"/>
                    <a:cs typeface="Arial"/>
                  </a:rPr>
                  <a:t>Pearson Correlation between</a:t>
                </a:r>
                <a:r>
                  <a:rPr lang="en-US" cap="none" u="none" baseline="0">
                    <a:latin typeface="Arial"/>
                    <a:ea typeface="Arial"/>
                    <a:cs typeface="Arial"/>
                  </a:rPr>
                  <a:t>
 measured and predicted fluxes</a:t>
                </a:r>
              </a:p>
            </c:rich>
          </c:tx>
          <c:layout/>
          <c:overlay val="0"/>
          <c:spPr>
            <a:noFill/>
            <a:ln>
              <a:noFill/>
            </a:ln>
          </c:spPr>
        </c:title>
        <c:majorGridlines/>
        <c:delete val="0"/>
        <c:numFmt formatCode="General" sourceLinked="1"/>
        <c:majorTickMark val="out"/>
        <c:minorTickMark val="none"/>
        <c:tickLblPos val="nextTo"/>
        <c:crossAx val="31116584"/>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24</xdr:row>
      <xdr:rowOff>19050</xdr:rowOff>
    </xdr:from>
    <xdr:to>
      <xdr:col>10</xdr:col>
      <xdr:colOff>9525</xdr:colOff>
      <xdr:row>41</xdr:row>
      <xdr:rowOff>161925</xdr:rowOff>
    </xdr:to>
    <xdr:graphicFrame macro="">
      <xdr:nvGraphicFramePr>
        <xdr:cNvPr id="2" name="Chart 1"/>
        <xdr:cNvGraphicFramePr/>
      </xdr:nvGraphicFramePr>
      <xdr:xfrm>
        <a:off x="1343025" y="4914900"/>
        <a:ext cx="6048375" cy="3057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5"/>
  <sheetViews>
    <sheetView tabSelected="1" zoomScale="150" zoomScaleNormal="150" zoomScalePageLayoutView="150" workbookViewId="0" topLeftCell="A1">
      <selection activeCell="C24" sqref="C24"/>
    </sheetView>
  </sheetViews>
  <sheetFormatPr defaultColWidth="11.421875" defaultRowHeight="12.75"/>
  <cols>
    <col min="1" max="1" width="21.00390625" style="0" customWidth="1"/>
    <col min="2" max="2" width="13.00390625" style="0" customWidth="1"/>
  </cols>
  <sheetData>
    <row r="2" spans="1:2" ht="12.75">
      <c r="A2" s="34" t="s">
        <v>105</v>
      </c>
      <c r="B2" s="34" t="s">
        <v>350</v>
      </c>
    </row>
    <row r="3" spans="1:2" ht="12.75">
      <c r="A3" t="s">
        <v>426</v>
      </c>
      <c r="B3" t="s">
        <v>5813</v>
      </c>
    </row>
    <row r="5" spans="1:2" ht="12.75">
      <c r="A5" t="s">
        <v>427</v>
      </c>
      <c r="B5" t="s">
        <v>5814</v>
      </c>
    </row>
    <row r="7" spans="1:2" ht="12.75">
      <c r="A7" t="s">
        <v>428</v>
      </c>
      <c r="B7" t="s">
        <v>5815</v>
      </c>
    </row>
    <row r="9" spans="1:2" ht="12.75">
      <c r="A9" t="s">
        <v>429</v>
      </c>
      <c r="B9" t="s">
        <v>5816</v>
      </c>
    </row>
    <row r="11" spans="1:2" ht="12.75">
      <c r="A11" t="s">
        <v>5810</v>
      </c>
      <c r="B11" t="s">
        <v>5817</v>
      </c>
    </row>
    <row r="13" spans="1:2" ht="12.75">
      <c r="A13" t="s">
        <v>5811</v>
      </c>
      <c r="B13" t="s">
        <v>5818</v>
      </c>
    </row>
    <row r="15" spans="1:2" ht="12.75">
      <c r="A15" t="s">
        <v>5812</v>
      </c>
      <c r="B15" t="s">
        <v>5819</v>
      </c>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2"/>
  <sheetViews>
    <sheetView zoomScale="150" zoomScaleNormal="150" zoomScalePageLayoutView="150" workbookViewId="0" topLeftCell="A12">
      <selection activeCell="A85" sqref="A85"/>
    </sheetView>
  </sheetViews>
  <sheetFormatPr defaultColWidth="11.421875" defaultRowHeight="12.75"/>
  <cols>
    <col min="2" max="2" width="24.7109375" style="0" customWidth="1"/>
    <col min="3" max="3" width="9.421875" style="0" customWidth="1"/>
    <col min="5" max="5" width="13.7109375" style="0" customWidth="1"/>
    <col min="6" max="6" width="7.140625" style="0" customWidth="1"/>
  </cols>
  <sheetData>
    <row r="1" spans="2:3" ht="24">
      <c r="B1" s="56" t="s">
        <v>419</v>
      </c>
      <c r="C1" s="34" t="s">
        <v>104</v>
      </c>
    </row>
    <row r="3" spans="2:7" ht="24">
      <c r="B3" s="55" t="s">
        <v>106</v>
      </c>
      <c r="C3" s="56" t="s">
        <v>94</v>
      </c>
      <c r="E3" s="34" t="s">
        <v>35</v>
      </c>
      <c r="F3" s="9" t="s">
        <v>36</v>
      </c>
      <c r="G3" s="10" t="s">
        <v>37</v>
      </c>
    </row>
    <row r="4" spans="1:7" ht="12.75">
      <c r="A4" s="39"/>
      <c r="B4" s="48" t="s">
        <v>29</v>
      </c>
      <c r="C4" s="40">
        <v>0.0009</v>
      </c>
      <c r="F4" s="9" t="s">
        <v>38</v>
      </c>
      <c r="G4" s="10" t="s">
        <v>39</v>
      </c>
    </row>
    <row r="5" spans="1:7" ht="15">
      <c r="A5" s="39"/>
      <c r="B5" s="48" t="s">
        <v>31</v>
      </c>
      <c r="C5" s="39">
        <v>0.001</v>
      </c>
      <c r="F5" s="9" t="s">
        <v>40</v>
      </c>
      <c r="G5" s="4" t="s">
        <v>41</v>
      </c>
    </row>
    <row r="6" spans="1:7" ht="15">
      <c r="A6" s="45"/>
      <c r="B6" s="49" t="s">
        <v>88</v>
      </c>
      <c r="C6" s="45">
        <v>0.15</v>
      </c>
      <c r="F6" s="9" t="s">
        <v>42</v>
      </c>
      <c r="G6" s="4" t="s">
        <v>43</v>
      </c>
    </row>
    <row r="7" spans="1:7" ht="15">
      <c r="A7" s="43"/>
      <c r="B7" s="50" t="s">
        <v>89</v>
      </c>
      <c r="C7" s="44">
        <v>0.0056</v>
      </c>
      <c r="F7" s="9" t="s">
        <v>44</v>
      </c>
      <c r="G7" s="4" t="s">
        <v>45</v>
      </c>
    </row>
    <row r="8" spans="1:7" ht="15">
      <c r="A8" s="41"/>
      <c r="B8" s="51" t="s">
        <v>96</v>
      </c>
      <c r="C8" s="42">
        <v>29.89</v>
      </c>
      <c r="F8" s="9" t="s">
        <v>139</v>
      </c>
      <c r="G8" s="4" t="s">
        <v>140</v>
      </c>
    </row>
    <row r="9" spans="1:7" ht="15">
      <c r="A9" s="41"/>
      <c r="B9" s="51" t="s">
        <v>95</v>
      </c>
      <c r="C9" s="46" t="s">
        <v>97</v>
      </c>
      <c r="F9" t="s">
        <v>46</v>
      </c>
      <c r="G9" s="4" t="s">
        <v>47</v>
      </c>
    </row>
    <row r="10" spans="1:7" ht="15">
      <c r="A10" s="57" t="s">
        <v>33</v>
      </c>
      <c r="B10" s="52" t="s">
        <v>90</v>
      </c>
      <c r="C10" s="36">
        <v>0.1793352601156069</v>
      </c>
      <c r="F10" t="s">
        <v>151</v>
      </c>
      <c r="G10" s="4" t="s">
        <v>48</v>
      </c>
    </row>
    <row r="11" spans="1:7" ht="15">
      <c r="A11" s="35"/>
      <c r="B11" s="52" t="s">
        <v>91</v>
      </c>
      <c r="C11" s="36">
        <v>0.1401038441146462</v>
      </c>
      <c r="F11" t="s">
        <v>130</v>
      </c>
      <c r="G11" s="4" t="s">
        <v>131</v>
      </c>
    </row>
    <row r="12" spans="1:3" ht="15">
      <c r="A12" s="35"/>
      <c r="B12" s="53" t="s">
        <v>92</v>
      </c>
      <c r="C12" s="36">
        <v>0.07237847281841651</v>
      </c>
    </row>
    <row r="13" spans="1:3" ht="15">
      <c r="A13" s="35"/>
      <c r="B13" s="53" t="s">
        <v>93</v>
      </c>
      <c r="C13" s="36">
        <v>0.09967082539689355</v>
      </c>
    </row>
    <row r="14" spans="1:3" ht="15">
      <c r="A14" s="58" t="s">
        <v>21</v>
      </c>
      <c r="B14" s="54" t="s">
        <v>0</v>
      </c>
      <c r="C14" s="38">
        <v>0.15221255605423897</v>
      </c>
    </row>
    <row r="15" spans="1:3" ht="15">
      <c r="A15" s="37"/>
      <c r="B15" s="54" t="s">
        <v>1</v>
      </c>
      <c r="C15" s="38">
        <v>0.07136786033386014</v>
      </c>
    </row>
    <row r="16" spans="1:3" ht="15">
      <c r="A16" s="37"/>
      <c r="B16" s="54" t="s">
        <v>2</v>
      </c>
      <c r="C16" s="38">
        <v>0.12166195739757153</v>
      </c>
    </row>
    <row r="17" spans="1:3" ht="15">
      <c r="A17" s="37"/>
      <c r="B17" s="54" t="s">
        <v>3</v>
      </c>
      <c r="C17" s="38">
        <v>0.005908894221481131</v>
      </c>
    </row>
    <row r="18" spans="1:3" ht="15">
      <c r="A18" s="37"/>
      <c r="B18" s="54" t="s">
        <v>4</v>
      </c>
      <c r="C18" s="38">
        <v>0.14335362422039435</v>
      </c>
    </row>
    <row r="19" spans="1:3" ht="15">
      <c r="A19" s="37"/>
      <c r="B19" s="54" t="s">
        <v>5</v>
      </c>
      <c r="C19" s="38">
        <v>0.14550392858370026</v>
      </c>
    </row>
    <row r="20" spans="1:3" ht="15">
      <c r="A20" s="37"/>
      <c r="B20" s="54" t="s">
        <v>6</v>
      </c>
      <c r="C20" s="38">
        <v>0.020635985422048708</v>
      </c>
    </row>
    <row r="21" spans="1:3" ht="15">
      <c r="A21" s="37"/>
      <c r="B21" s="54" t="s">
        <v>7</v>
      </c>
      <c r="C21" s="38">
        <v>0.07037732792117644</v>
      </c>
    </row>
    <row r="22" spans="1:3" ht="15">
      <c r="A22" s="37"/>
      <c r="B22" s="54" t="s">
        <v>8</v>
      </c>
      <c r="C22" s="38">
        <v>0.11059294387613441</v>
      </c>
    </row>
    <row r="23" spans="1:3" ht="15">
      <c r="A23" s="37"/>
      <c r="B23" s="54" t="s">
        <v>9</v>
      </c>
      <c r="C23" s="38">
        <v>0.0721677491794451</v>
      </c>
    </row>
    <row r="24" spans="1:3" ht="15">
      <c r="A24" s="37"/>
      <c r="B24" s="54" t="s">
        <v>10</v>
      </c>
      <c r="C24" s="38">
        <v>0.02399248995970527</v>
      </c>
    </row>
    <row r="25" spans="1:3" ht="15">
      <c r="A25" s="37"/>
      <c r="B25" s="54" t="s">
        <v>11</v>
      </c>
      <c r="C25" s="38">
        <v>0.07526065271570705</v>
      </c>
    </row>
    <row r="26" spans="1:3" ht="15">
      <c r="A26" s="37"/>
      <c r="B26" s="54" t="s">
        <v>12</v>
      </c>
      <c r="C26" s="38">
        <v>0.10307437219759877</v>
      </c>
    </row>
    <row r="27" spans="1:3" ht="15">
      <c r="A27" s="37"/>
      <c r="B27" s="54" t="s">
        <v>13</v>
      </c>
      <c r="C27" s="38">
        <v>0.10572329786254085</v>
      </c>
    </row>
    <row r="28" spans="1:3" ht="15">
      <c r="A28" s="37"/>
      <c r="B28" s="54" t="s">
        <v>14</v>
      </c>
      <c r="C28" s="38">
        <v>0.08537973207244078</v>
      </c>
    </row>
    <row r="29" spans="1:3" ht="15">
      <c r="A29" s="37"/>
      <c r="B29" s="54" t="s">
        <v>15</v>
      </c>
      <c r="C29" s="38">
        <v>0.042619982891491555</v>
      </c>
    </row>
    <row r="30" spans="1:3" ht="15">
      <c r="A30" s="37"/>
      <c r="B30" s="54" t="s">
        <v>16</v>
      </c>
      <c r="C30" s="38">
        <v>0.09487988269715206</v>
      </c>
    </row>
    <row r="31" spans="1:3" ht="15">
      <c r="A31" s="37"/>
      <c r="B31" s="54" t="s">
        <v>17</v>
      </c>
      <c r="C31" s="38">
        <v>0.01475699072857001</v>
      </c>
    </row>
    <row r="32" spans="1:3" ht="15">
      <c r="A32" s="37"/>
      <c r="B32" s="54" t="s">
        <v>18</v>
      </c>
      <c r="C32" s="38">
        <v>0.019931316926829194</v>
      </c>
    </row>
    <row r="33" spans="1:3" ht="15">
      <c r="A33" s="37"/>
      <c r="B33" s="54" t="s">
        <v>19</v>
      </c>
      <c r="C33" s="38">
        <v>0.08</v>
      </c>
    </row>
    <row r="34" spans="1:3" ht="15">
      <c r="A34" s="37"/>
      <c r="B34" s="54" t="s">
        <v>20</v>
      </c>
      <c r="C34" s="38">
        <v>0.51</v>
      </c>
    </row>
    <row r="36" ht="18" customHeight="1">
      <c r="A36" s="115" t="s">
        <v>418</v>
      </c>
    </row>
    <row r="37" spans="1:2" ht="12.75">
      <c r="A37" s="115" t="s">
        <v>351</v>
      </c>
      <c r="B37" s="10" t="s">
        <v>104</v>
      </c>
    </row>
    <row r="38" spans="1:2" ht="12.75">
      <c r="A38" s="129" t="s">
        <v>352</v>
      </c>
      <c r="B38" s="10" t="s">
        <v>353</v>
      </c>
    </row>
    <row r="39" spans="1:2" ht="12.75">
      <c r="A39" s="129" t="s">
        <v>354</v>
      </c>
      <c r="B39" s="10" t="s">
        <v>355</v>
      </c>
    </row>
    <row r="40" spans="1:2" ht="12.75">
      <c r="A40" s="129" t="s">
        <v>371</v>
      </c>
      <c r="B40" s="10" t="s">
        <v>379</v>
      </c>
    </row>
    <row r="41" spans="1:2" ht="12.75">
      <c r="A41" s="129" t="s">
        <v>372</v>
      </c>
      <c r="B41" s="10" t="s">
        <v>373</v>
      </c>
    </row>
    <row r="42" spans="1:2" ht="12.75">
      <c r="A42" s="129" t="s">
        <v>378</v>
      </c>
      <c r="B42" s="10" t="s">
        <v>389</v>
      </c>
    </row>
    <row r="43" spans="1:2" ht="12.75">
      <c r="A43" s="129" t="s">
        <v>387</v>
      </c>
      <c r="B43" s="10" t="s">
        <v>390</v>
      </c>
    </row>
    <row r="44" spans="1:2" ht="12.75">
      <c r="A44" s="129"/>
      <c r="B44" s="10"/>
    </row>
    <row r="45" spans="1:2" ht="12.75">
      <c r="A45" s="135" t="s">
        <v>384</v>
      </c>
      <c r="B45" s="34"/>
    </row>
    <row r="46" spans="1:7" ht="18" customHeight="1">
      <c r="A46" s="118"/>
      <c r="B46" s="155" t="s">
        <v>374</v>
      </c>
      <c r="C46" s="155"/>
      <c r="D46" s="155"/>
      <c r="E46" s="155"/>
      <c r="F46" s="155"/>
      <c r="G46" s="155"/>
    </row>
    <row r="47" spans="1:8" s="122" customFormat="1" ht="29" customHeight="1">
      <c r="A47" s="134"/>
      <c r="B47" s="119" t="s">
        <v>351</v>
      </c>
      <c r="C47" s="130" t="s">
        <v>366</v>
      </c>
      <c r="D47" s="130" t="s">
        <v>367</v>
      </c>
      <c r="E47" s="128" t="s">
        <v>377</v>
      </c>
      <c r="F47" s="112" t="s">
        <v>369</v>
      </c>
      <c r="G47" s="112" t="s">
        <v>382</v>
      </c>
      <c r="H47" s="138" t="s">
        <v>386</v>
      </c>
    </row>
    <row r="48" spans="1:8" ht="12.75">
      <c r="A48" s="14" t="s">
        <v>29</v>
      </c>
      <c r="B48" s="120">
        <v>0.0009</v>
      </c>
      <c r="C48" s="121">
        <f>B48</f>
        <v>0.0009</v>
      </c>
      <c r="D48" s="121">
        <f>B48</f>
        <v>0.0009</v>
      </c>
      <c r="E48" s="120">
        <f>B48</f>
        <v>0.0009</v>
      </c>
      <c r="F48" s="121">
        <f>B48</f>
        <v>0.0009</v>
      </c>
      <c r="G48" s="120">
        <f>B48</f>
        <v>0.0009</v>
      </c>
      <c r="H48" s="120">
        <f>B48</f>
        <v>0.0009</v>
      </c>
    </row>
    <row r="49" spans="1:8" ht="12.75">
      <c r="A49" s="14" t="s">
        <v>31</v>
      </c>
      <c r="B49" s="121">
        <v>0.001</v>
      </c>
      <c r="C49" s="121">
        <f>B49</f>
        <v>0.001</v>
      </c>
      <c r="D49" s="121">
        <f>B49</f>
        <v>0.001</v>
      </c>
      <c r="E49" s="120">
        <f>B49</f>
        <v>0.001</v>
      </c>
      <c r="F49" s="121">
        <f>B49</f>
        <v>0.001</v>
      </c>
      <c r="G49" s="120">
        <f>C49*2</f>
        <v>0.002</v>
      </c>
      <c r="H49" s="120">
        <f>D49*2</f>
        <v>0.002</v>
      </c>
    </row>
    <row r="50" spans="1:8" ht="12.75">
      <c r="A50" s="14" t="s">
        <v>380</v>
      </c>
      <c r="B50" s="121">
        <v>1</v>
      </c>
      <c r="C50" s="131">
        <f>B50+(B50*E80)</f>
        <v>1.1610972568578553</v>
      </c>
      <c r="D50" s="124">
        <f>B50+(B50*F72)</f>
        <v>0.8387096774193549</v>
      </c>
      <c r="E50" s="131">
        <f>C50</f>
        <v>1.1610972568578553</v>
      </c>
      <c r="F50" s="124">
        <f>B50+(B50*F72)</f>
        <v>0.8387096774193549</v>
      </c>
      <c r="G50" s="131">
        <f aca="true" t="shared" si="0" ref="G50:H53">C50</f>
        <v>1.1610972568578553</v>
      </c>
      <c r="H50" s="124">
        <f t="shared" si="0"/>
        <v>0.8387096774193549</v>
      </c>
    </row>
    <row r="51" spans="1:8" ht="12.75">
      <c r="A51" s="14" t="s">
        <v>88</v>
      </c>
      <c r="B51" s="121">
        <v>0.15</v>
      </c>
      <c r="C51" s="131">
        <f>B51+(B51*E81)</f>
        <v>0.11302290836653385</v>
      </c>
      <c r="D51" s="124">
        <f>B51+(B51*F73)</f>
        <v>0.2065384615384615</v>
      </c>
      <c r="E51" s="131">
        <f>C51</f>
        <v>0.11302290836653385</v>
      </c>
      <c r="F51" s="124">
        <f>B51+(B51*F73)</f>
        <v>0.2065384615384615</v>
      </c>
      <c r="G51" s="131">
        <f t="shared" si="0"/>
        <v>0.11302290836653385</v>
      </c>
      <c r="H51" s="124">
        <f t="shared" si="0"/>
        <v>0.2065384615384615</v>
      </c>
    </row>
    <row r="52" spans="1:8" ht="12.75">
      <c r="A52" s="14" t="s">
        <v>108</v>
      </c>
      <c r="B52" s="121">
        <v>1</v>
      </c>
      <c r="C52" s="124">
        <f>B52+(B52*E59)</f>
        <v>1.3159041394335511</v>
      </c>
      <c r="D52" s="132">
        <f>B52+(B52*F74)</f>
        <v>1.375</v>
      </c>
      <c r="E52" s="124">
        <f>C52</f>
        <v>1.3159041394335511</v>
      </c>
      <c r="F52" s="126">
        <f>B52+(B52*F59)</f>
        <v>0.9607843137254902</v>
      </c>
      <c r="G52" s="124">
        <f t="shared" si="0"/>
        <v>1.3159041394335511</v>
      </c>
      <c r="H52" s="132">
        <f t="shared" si="0"/>
        <v>1.375</v>
      </c>
    </row>
    <row r="53" spans="1:8" ht="12.75">
      <c r="A53" s="14" t="s">
        <v>364</v>
      </c>
      <c r="B53" s="120">
        <v>0.0056</v>
      </c>
      <c r="C53" s="124">
        <f>B53+(B53*E64)</f>
        <v>0.004808695652173913</v>
      </c>
      <c r="D53" s="124">
        <f>B53+(B53*F60)</f>
        <v>0.0007956025369978857</v>
      </c>
      <c r="E53" s="136">
        <f>B53+(B53*E68)</f>
        <v>0.002038974358974359</v>
      </c>
      <c r="F53" s="124">
        <f>B53+(B53*F60)</f>
        <v>0.0007956025369978857</v>
      </c>
      <c r="G53" s="124">
        <f t="shared" si="0"/>
        <v>0.004808695652173913</v>
      </c>
      <c r="H53" s="124">
        <f t="shared" si="0"/>
        <v>0.0007956025369978857</v>
      </c>
    </row>
    <row r="54" spans="1:6" ht="12.75">
      <c r="A54" s="118"/>
      <c r="B54" s="34"/>
      <c r="E54" s="113"/>
      <c r="F54" s="113"/>
    </row>
    <row r="55" spans="1:2" ht="12.75">
      <c r="A55" s="123" t="s">
        <v>365</v>
      </c>
      <c r="B55" s="34"/>
    </row>
    <row r="56" spans="1:2" ht="12.75">
      <c r="A56" s="129" t="s">
        <v>383</v>
      </c>
      <c r="B56" s="34"/>
    </row>
    <row r="57" spans="2:6" ht="30" customHeight="1">
      <c r="B57" s="156" t="s">
        <v>385</v>
      </c>
      <c r="C57" s="154"/>
      <c r="D57" s="154"/>
      <c r="E57" s="154" t="s">
        <v>363</v>
      </c>
      <c r="F57" s="154"/>
    </row>
    <row r="58" spans="2:6" ht="12.75">
      <c r="B58" s="113" t="s">
        <v>351</v>
      </c>
      <c r="C58" s="113" t="s">
        <v>356</v>
      </c>
      <c r="D58" s="113" t="s">
        <v>357</v>
      </c>
      <c r="E58" s="113" t="s">
        <v>356</v>
      </c>
      <c r="F58" s="113" t="s">
        <v>357</v>
      </c>
    </row>
    <row r="59" spans="1:6" ht="12.75">
      <c r="A59" t="s">
        <v>358</v>
      </c>
      <c r="B59" s="114">
        <v>45.9</v>
      </c>
      <c r="C59" s="114">
        <v>60.4</v>
      </c>
      <c r="D59" s="114">
        <v>44.1</v>
      </c>
      <c r="E59" s="125">
        <f>(C59-B59)/B59</f>
        <v>0.3159041394335512</v>
      </c>
      <c r="F59" s="127">
        <f>(D59-B59)/B59</f>
        <v>-0.03921568627450974</v>
      </c>
    </row>
    <row r="60" spans="1:6" ht="12.75">
      <c r="A60" t="s">
        <v>359</v>
      </c>
      <c r="B60" s="114">
        <v>23.65</v>
      </c>
      <c r="C60" s="114">
        <v>15.49</v>
      </c>
      <c r="D60" s="114">
        <v>3.36</v>
      </c>
      <c r="E60" s="105">
        <f>(C60-B60)/B60</f>
        <v>-0.3450317124735729</v>
      </c>
      <c r="F60" s="125">
        <f>(D60-B60)/B60</f>
        <v>-0.8579281183932347</v>
      </c>
    </row>
    <row r="61" spans="2:6" ht="12.75">
      <c r="B61" s="114"/>
      <c r="C61" s="114"/>
      <c r="D61" s="114"/>
      <c r="E61" s="105"/>
      <c r="F61" s="105"/>
    </row>
    <row r="62" spans="2:6" ht="25" customHeight="1">
      <c r="B62" s="156" t="s">
        <v>368</v>
      </c>
      <c r="C62" s="156"/>
      <c r="D62" s="156"/>
      <c r="E62" s="154" t="s">
        <v>363</v>
      </c>
      <c r="F62" s="154"/>
    </row>
    <row r="63" spans="2:6" ht="12.75">
      <c r="B63" s="113" t="s">
        <v>351</v>
      </c>
      <c r="C63" s="113" t="s">
        <v>356</v>
      </c>
      <c r="D63" s="113" t="s">
        <v>357</v>
      </c>
      <c r="E63" s="113" t="s">
        <v>356</v>
      </c>
      <c r="F63" s="113" t="s">
        <v>357</v>
      </c>
    </row>
    <row r="64" spans="1:6" ht="12.75">
      <c r="A64" t="s">
        <v>360</v>
      </c>
      <c r="B64" s="114">
        <v>0.92</v>
      </c>
      <c r="C64" s="114">
        <v>0.79</v>
      </c>
      <c r="D64" s="114" t="s">
        <v>361</v>
      </c>
      <c r="E64" s="125">
        <f>(C64-B64)/B64</f>
        <v>-0.14130434782608695</v>
      </c>
      <c r="F64" s="105" t="s">
        <v>361</v>
      </c>
    </row>
    <row r="65" spans="2:6" ht="12.75">
      <c r="B65" s="114"/>
      <c r="C65" s="114"/>
      <c r="D65" s="114"/>
      <c r="E65" s="125"/>
      <c r="F65" s="105"/>
    </row>
    <row r="66" spans="2:6" ht="33" customHeight="1">
      <c r="B66" s="156" t="s">
        <v>376</v>
      </c>
      <c r="C66" s="156"/>
      <c r="D66" s="156"/>
      <c r="E66" s="154" t="s">
        <v>363</v>
      </c>
      <c r="F66" s="154"/>
    </row>
    <row r="67" spans="2:6" ht="12.75">
      <c r="B67" s="113" t="s">
        <v>351</v>
      </c>
      <c r="C67" s="113" t="s">
        <v>356</v>
      </c>
      <c r="D67" s="113" t="s">
        <v>357</v>
      </c>
      <c r="E67" s="113" t="s">
        <v>356</v>
      </c>
      <c r="F67" s="113" t="s">
        <v>357</v>
      </c>
    </row>
    <row r="68" spans="1:6" ht="12.75">
      <c r="A68" t="s">
        <v>375</v>
      </c>
      <c r="B68" s="114">
        <v>1.95</v>
      </c>
      <c r="C68" s="114">
        <v>0.71</v>
      </c>
      <c r="D68" s="114" t="s">
        <v>361</v>
      </c>
      <c r="E68" s="137">
        <f>(C68-B68)/B68</f>
        <v>-0.6358974358974359</v>
      </c>
      <c r="F68" s="105"/>
    </row>
    <row r="69" spans="2:6" ht="12.75">
      <c r="B69" s="114"/>
      <c r="C69" s="114"/>
      <c r="D69" s="114"/>
      <c r="E69" s="116"/>
      <c r="F69" s="105"/>
    </row>
    <row r="70" spans="2:6" ht="28" customHeight="1">
      <c r="B70" s="156" t="s">
        <v>370</v>
      </c>
      <c r="C70" s="156"/>
      <c r="D70" s="156"/>
      <c r="E70" s="154" t="s">
        <v>363</v>
      </c>
      <c r="F70" s="154"/>
    </row>
    <row r="71" spans="2:6" ht="12.75">
      <c r="B71" s="113" t="s">
        <v>351</v>
      </c>
      <c r="C71" s="113" t="s">
        <v>356</v>
      </c>
      <c r="D71" s="113" t="s">
        <v>357</v>
      </c>
      <c r="E71" s="113" t="s">
        <v>356</v>
      </c>
      <c r="F71" s="113" t="s">
        <v>357</v>
      </c>
    </row>
    <row r="72" spans="1:6" ht="12.75">
      <c r="A72" t="s">
        <v>362</v>
      </c>
      <c r="B72" s="114">
        <v>31</v>
      </c>
      <c r="C72" s="114" t="s">
        <v>361</v>
      </c>
      <c r="D72" s="114">
        <v>26</v>
      </c>
      <c r="E72" s="117" t="s">
        <v>361</v>
      </c>
      <c r="F72" s="125">
        <f>(D72-B72)/B72</f>
        <v>-0.16129032258064516</v>
      </c>
    </row>
    <row r="73" spans="1:6" ht="12.75">
      <c r="A73" t="s">
        <v>88</v>
      </c>
      <c r="B73" s="114">
        <v>26</v>
      </c>
      <c r="C73" s="114" t="s">
        <v>361</v>
      </c>
      <c r="D73" s="114">
        <v>35.8</v>
      </c>
      <c r="E73" s="117" t="s">
        <v>361</v>
      </c>
      <c r="F73" s="125">
        <f>(D73-B73)/B73</f>
        <v>0.3769230769230768</v>
      </c>
    </row>
    <row r="74" spans="1:6" ht="12.75">
      <c r="A74" t="s">
        <v>108</v>
      </c>
      <c r="B74" s="114">
        <v>12</v>
      </c>
      <c r="C74" s="114" t="s">
        <v>361</v>
      </c>
      <c r="D74" s="114">
        <v>16.5</v>
      </c>
      <c r="E74" s="117" t="s">
        <v>361</v>
      </c>
      <c r="F74" s="133">
        <f>(D74-B74)/B74</f>
        <v>0.375</v>
      </c>
    </row>
    <row r="75" ht="12.75">
      <c r="A75" s="115"/>
    </row>
    <row r="76" spans="2:6" ht="34" customHeight="1">
      <c r="B76" s="154" t="s">
        <v>381</v>
      </c>
      <c r="C76" s="154"/>
      <c r="D76" s="154"/>
      <c r="E76" s="154" t="s">
        <v>363</v>
      </c>
      <c r="F76" s="154"/>
    </row>
    <row r="77" spans="2:6" ht="12.75">
      <c r="B77" s="113" t="s">
        <v>351</v>
      </c>
      <c r="C77" s="113" t="s">
        <v>356</v>
      </c>
      <c r="D77" s="113" t="s">
        <v>357</v>
      </c>
      <c r="E77" s="113" t="s">
        <v>356</v>
      </c>
      <c r="F77" s="113" t="s">
        <v>357</v>
      </c>
    </row>
    <row r="78" spans="1:6" ht="12.75">
      <c r="A78" s="14" t="s">
        <v>29</v>
      </c>
      <c r="B78" s="114">
        <v>0.002</v>
      </c>
      <c r="C78" s="114">
        <v>0.002</v>
      </c>
      <c r="D78" s="114">
        <v>0.002</v>
      </c>
      <c r="E78" s="105">
        <f aca="true" t="shared" si="1" ref="E78:E83">(C78-B78)/B78</f>
        <v>0</v>
      </c>
      <c r="F78" s="105">
        <f aca="true" t="shared" si="2" ref="F78:F83">(D78-B78)/B78</f>
        <v>0</v>
      </c>
    </row>
    <row r="79" spans="1:6" ht="12.75">
      <c r="A79" s="14" t="s">
        <v>31</v>
      </c>
      <c r="B79" s="114">
        <v>0.051</v>
      </c>
      <c r="C79" s="114">
        <v>0.051</v>
      </c>
      <c r="D79" s="114">
        <v>0.051</v>
      </c>
      <c r="E79" s="105">
        <f t="shared" si="1"/>
        <v>0</v>
      </c>
      <c r="F79" s="105">
        <f t="shared" si="2"/>
        <v>0</v>
      </c>
    </row>
    <row r="80" spans="1:6" ht="12.75">
      <c r="A80" s="14" t="s">
        <v>362</v>
      </c>
      <c r="B80" s="114">
        <v>2.005</v>
      </c>
      <c r="C80" s="114">
        <v>2.328</v>
      </c>
      <c r="D80" s="114">
        <v>1.706</v>
      </c>
      <c r="E80" s="116">
        <f t="shared" si="1"/>
        <v>0.16109725685785534</v>
      </c>
      <c r="F80" s="117">
        <f t="shared" si="2"/>
        <v>-0.14912718204488776</v>
      </c>
    </row>
    <row r="81" spans="1:6" ht="12.75">
      <c r="A81" s="14" t="s">
        <v>88</v>
      </c>
      <c r="B81" s="114">
        <v>2.008</v>
      </c>
      <c r="C81" s="114">
        <v>1.513</v>
      </c>
      <c r="D81" s="114">
        <v>1.752</v>
      </c>
      <c r="E81" s="116">
        <f t="shared" si="1"/>
        <v>-0.24651394422310763</v>
      </c>
      <c r="F81" s="117">
        <f t="shared" si="2"/>
        <v>-0.12749003984063745</v>
      </c>
    </row>
    <row r="82" spans="1:6" ht="12.75">
      <c r="A82" s="14" t="s">
        <v>108</v>
      </c>
      <c r="B82" s="114">
        <v>0.203</v>
      </c>
      <c r="C82" s="114">
        <v>0.298</v>
      </c>
      <c r="D82" s="114">
        <v>0.307</v>
      </c>
      <c r="E82" s="117">
        <f t="shared" si="1"/>
        <v>0.4679802955665023</v>
      </c>
      <c r="F82" s="117">
        <f t="shared" si="2"/>
        <v>0.5123152709359604</v>
      </c>
    </row>
    <row r="83" spans="1:6" ht="12.75">
      <c r="A83" s="14" t="s">
        <v>364</v>
      </c>
      <c r="B83" s="114">
        <v>0.01</v>
      </c>
      <c r="C83" s="114">
        <v>0.008</v>
      </c>
      <c r="D83" s="114">
        <v>0.02</v>
      </c>
      <c r="E83" s="117">
        <f t="shared" si="1"/>
        <v>-0.2</v>
      </c>
      <c r="F83" s="117">
        <f t="shared" si="2"/>
        <v>1</v>
      </c>
    </row>
    <row r="84" spans="1:6" ht="12.75">
      <c r="A84" s="14"/>
      <c r="B84" s="114"/>
      <c r="C84" s="114"/>
      <c r="D84" s="114"/>
      <c r="E84" s="117"/>
      <c r="F84" s="117"/>
    </row>
    <row r="85" ht="12.75">
      <c r="A85" s="149" t="s">
        <v>423</v>
      </c>
    </row>
    <row r="86" spans="1:3" ht="13" thickBot="1">
      <c r="A86" s="87" t="s">
        <v>159</v>
      </c>
      <c r="B86" s="88" t="s">
        <v>160</v>
      </c>
      <c r="C86" s="89" t="s">
        <v>161</v>
      </c>
    </row>
    <row r="87" spans="1:3" ht="12.75">
      <c r="A87" s="90">
        <v>1.4</v>
      </c>
      <c r="B87" s="110">
        <f>LN(2)/A87</f>
        <v>0.49510512897138953</v>
      </c>
      <c r="C87" s="108">
        <f>B87*24</f>
        <v>11.88252309531335</v>
      </c>
    </row>
    <row r="88" spans="1:3" ht="12.75">
      <c r="A88" s="68">
        <v>1.3</v>
      </c>
      <c r="B88" s="110">
        <f>LN(2)/A88</f>
        <v>0.5331901388922656</v>
      </c>
      <c r="C88" s="108">
        <f>B88*24</f>
        <v>12.796563333414376</v>
      </c>
    </row>
    <row r="89" spans="1:3" ht="12.75">
      <c r="A89" s="71">
        <v>0.94</v>
      </c>
      <c r="B89" s="111">
        <f>LN(2)/A89</f>
        <v>0.7373906176169631</v>
      </c>
      <c r="C89" s="109">
        <f>B89*24</f>
        <v>17.697374822807113</v>
      </c>
    </row>
    <row r="90" spans="2:3" ht="12.75">
      <c r="B90" s="2"/>
      <c r="C90" s="2"/>
    </row>
    <row r="91" ht="12.75">
      <c r="A91" s="86" t="s">
        <v>163</v>
      </c>
    </row>
    <row r="92" ht="12.75">
      <c r="A92" t="s">
        <v>162</v>
      </c>
    </row>
  </sheetData>
  <mergeCells count="11">
    <mergeCell ref="E70:F70"/>
    <mergeCell ref="B46:G46"/>
    <mergeCell ref="B66:D66"/>
    <mergeCell ref="E66:F66"/>
    <mergeCell ref="B76:D76"/>
    <mergeCell ref="E76:F76"/>
    <mergeCell ref="B57:D57"/>
    <mergeCell ref="E57:F57"/>
    <mergeCell ref="B62:D62"/>
    <mergeCell ref="E62:F62"/>
    <mergeCell ref="B70:D70"/>
  </mergeCells>
  <printOptions/>
  <pageMargins left="0.75" right="0.75" top="1" bottom="1" header="0.5" footer="0.5"/>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19"/>
  <sheetViews>
    <sheetView zoomScale="150" zoomScaleNormal="150" zoomScalePageLayoutView="150" workbookViewId="0" topLeftCell="A101">
      <selection activeCell="C26" sqref="C26"/>
    </sheetView>
  </sheetViews>
  <sheetFormatPr defaultColWidth="11.421875" defaultRowHeight="12.75"/>
  <cols>
    <col min="1" max="1" width="12.8515625" style="0" customWidth="1"/>
    <col min="2" max="2" width="16.28125" style="0" customWidth="1"/>
    <col min="4" max="4" width="12.28125" style="0" bestFit="1" customWidth="1"/>
    <col min="9" max="9" width="16.8515625" style="0" customWidth="1"/>
  </cols>
  <sheetData>
    <row r="2" spans="2:3" ht="12.75">
      <c r="B2">
        <f>31*1000000</f>
        <v>31000000</v>
      </c>
      <c r="C2" t="s">
        <v>102</v>
      </c>
    </row>
    <row r="3" spans="1:2" ht="12.75">
      <c r="A3" s="34" t="s">
        <v>147</v>
      </c>
      <c r="B3" t="s">
        <v>26</v>
      </c>
    </row>
    <row r="5" spans="2:3" ht="12.75">
      <c r="B5">
        <f>0.2555*B2</f>
        <v>7920500</v>
      </c>
      <c r="C5" t="s">
        <v>27</v>
      </c>
    </row>
    <row r="6" spans="2:3" ht="12.75">
      <c r="B6">
        <f>0.2445*B2</f>
        <v>7579500</v>
      </c>
      <c r="C6" t="s">
        <v>28</v>
      </c>
    </row>
    <row r="8" ht="12.75">
      <c r="B8" t="s">
        <v>30</v>
      </c>
    </row>
    <row r="9" spans="2:10" ht="12.75">
      <c r="B9" s="14">
        <f>57*10^-12</f>
        <v>5.7E-11</v>
      </c>
      <c r="C9" s="14" t="s">
        <v>103</v>
      </c>
      <c r="E9" s="8">
        <f>1/B9</f>
        <v>17543859649.122807</v>
      </c>
      <c r="F9" t="s">
        <v>68</v>
      </c>
      <c r="G9" s="8">
        <f>E9/(6.02*10^23)</f>
        <v>2.914262400186513E-14</v>
      </c>
      <c r="H9" t="s">
        <v>70</v>
      </c>
      <c r="I9" s="8">
        <f>G9*1000</f>
        <v>2.914262400186513E-11</v>
      </c>
      <c r="J9" t="s">
        <v>69</v>
      </c>
    </row>
    <row r="11" spans="2:4" ht="12.75">
      <c r="B11" s="59">
        <f>B5*I9</f>
        <v>0.00023082415340677274</v>
      </c>
      <c r="C11" s="14" t="s">
        <v>66</v>
      </c>
      <c r="D11" s="25">
        <f>B11/0.2555</f>
        <v>0.000903421344057819</v>
      </c>
    </row>
    <row r="12" spans="2:4" ht="12.75">
      <c r="B12" s="59">
        <f>B6*I9</f>
        <v>0.00022088651862213674</v>
      </c>
      <c r="C12" s="14" t="s">
        <v>67</v>
      </c>
      <c r="D12" s="25">
        <f>B12/0.2445</f>
        <v>0.000903421344057819</v>
      </c>
    </row>
    <row r="13" spans="2:4" ht="12.75">
      <c r="B13" s="15"/>
      <c r="C13" s="16"/>
      <c r="D13" s="20"/>
    </row>
    <row r="14" spans="2:4" ht="12.75">
      <c r="B14" s="25">
        <f>B11/0.2555</f>
        <v>0.000903421344057819</v>
      </c>
      <c r="C14" s="15" t="s">
        <v>150</v>
      </c>
      <c r="D14" s="20"/>
    </row>
    <row r="15" ht="12.75">
      <c r="B15" s="20"/>
    </row>
    <row r="16" ht="12.75">
      <c r="B16" s="20"/>
    </row>
    <row r="18" spans="1:2" ht="12.75">
      <c r="A18" s="34" t="s">
        <v>148</v>
      </c>
      <c r="B18" t="s">
        <v>32</v>
      </c>
    </row>
    <row r="19" spans="1:5" ht="12.75">
      <c r="A19" s="34"/>
      <c r="B19" s="18" t="s">
        <v>71</v>
      </c>
      <c r="C19" s="10"/>
      <c r="D19" s="10"/>
      <c r="E19" s="10"/>
    </row>
    <row r="20" spans="2:5" ht="12.75">
      <c r="B20">
        <f>(0.19*329.2)+(0.19*306.2)+(0.31*305.2)+(0.31*345.2)</f>
        <v>322.35</v>
      </c>
      <c r="C20" t="s">
        <v>22</v>
      </c>
      <c r="E20" t="s">
        <v>72</v>
      </c>
    </row>
    <row r="21" ht="12.75">
      <c r="E21" t="s">
        <v>73</v>
      </c>
    </row>
    <row r="22" spans="2:6" ht="12.75">
      <c r="B22" s="17" t="s">
        <v>74</v>
      </c>
      <c r="C22" t="s">
        <v>75</v>
      </c>
      <c r="D22" t="s">
        <v>76</v>
      </c>
      <c r="E22" t="s">
        <v>77</v>
      </c>
      <c r="F22" s="16" t="s">
        <v>149</v>
      </c>
    </row>
    <row r="23" spans="2:6" ht="12.75">
      <c r="B23" s="17">
        <v>0.01</v>
      </c>
      <c r="C23">
        <f>B23/10^12</f>
        <v>1E-14</v>
      </c>
      <c r="D23">
        <f>C23/B20</f>
        <v>3.102218085931441E-17</v>
      </c>
      <c r="E23">
        <f>D23*1000</f>
        <v>3.102218085931441E-14</v>
      </c>
      <c r="F23" s="19">
        <f>E23/B25</f>
        <v>0.000544248787005516</v>
      </c>
    </row>
    <row r="25" spans="2:3" ht="12.75">
      <c r="B25" s="16">
        <f>57*10^-12</f>
        <v>5.7E-11</v>
      </c>
      <c r="C25" s="16" t="s">
        <v>146</v>
      </c>
    </row>
    <row r="26" spans="1:3" ht="12.75">
      <c r="A26" s="11"/>
      <c r="B26" s="11"/>
      <c r="C26" s="14"/>
    </row>
    <row r="28" ht="12.75">
      <c r="A28" s="34" t="s">
        <v>113</v>
      </c>
    </row>
    <row r="29" ht="12.75">
      <c r="A29" s="34" t="s">
        <v>164</v>
      </c>
    </row>
    <row r="30" ht="12.75">
      <c r="A30" s="60" t="s">
        <v>123</v>
      </c>
    </row>
    <row r="33" ht="12.75">
      <c r="A33" s="74" t="s">
        <v>33</v>
      </c>
    </row>
    <row r="34" spans="5:23" ht="12.75">
      <c r="E34" s="157" t="s">
        <v>127</v>
      </c>
      <c r="F34" s="158"/>
      <c r="G34" s="158"/>
      <c r="H34" s="158"/>
      <c r="I34" s="158"/>
      <c r="J34" s="159"/>
      <c r="K34" s="157" t="s">
        <v>129</v>
      </c>
      <c r="L34" s="158"/>
      <c r="M34" s="158"/>
      <c r="N34" s="158"/>
      <c r="O34" s="158"/>
      <c r="P34" s="158"/>
      <c r="Q34" s="158"/>
      <c r="R34" s="158"/>
      <c r="S34" s="158"/>
      <c r="T34" s="158"/>
      <c r="U34" s="158"/>
      <c r="V34" s="158"/>
      <c r="W34" s="159"/>
    </row>
    <row r="35" spans="2:30" s="3" customFormat="1" ht="60">
      <c r="B35" s="75" t="s">
        <v>101</v>
      </c>
      <c r="C35" s="76" t="s">
        <v>158</v>
      </c>
      <c r="D35" s="77" t="s">
        <v>50</v>
      </c>
      <c r="E35" s="78" t="s">
        <v>125</v>
      </c>
      <c r="F35" s="74" t="s">
        <v>126</v>
      </c>
      <c r="G35" s="74" t="s">
        <v>51</v>
      </c>
      <c r="H35" s="74" t="s">
        <v>52</v>
      </c>
      <c r="I35" s="74" t="s">
        <v>53</v>
      </c>
      <c r="J35" s="79" t="s">
        <v>54</v>
      </c>
      <c r="K35" s="80">
        <v>0.5833333333333334</v>
      </c>
      <c r="L35" s="81">
        <v>0.6666666666666666</v>
      </c>
      <c r="M35" s="81">
        <v>0.6673611111111111</v>
      </c>
      <c r="N35" s="81">
        <v>0.6680555555555556</v>
      </c>
      <c r="O35" s="81">
        <v>0.6687500000000001</v>
      </c>
      <c r="P35" s="81">
        <v>0.6694444444444444</v>
      </c>
      <c r="Q35" s="81">
        <v>0.75</v>
      </c>
      <c r="R35" s="81">
        <v>0.7506944444444444</v>
      </c>
      <c r="S35" s="81">
        <v>0.751388888888889</v>
      </c>
      <c r="T35" s="81">
        <v>0.7520833333333333</v>
      </c>
      <c r="U35" s="81">
        <v>0.8361111111111111</v>
      </c>
      <c r="V35" s="81">
        <v>0.8368055555555555</v>
      </c>
      <c r="W35" s="82">
        <v>0.9208333333333334</v>
      </c>
      <c r="X35" s="71" t="s">
        <v>55</v>
      </c>
      <c r="Y35" s="72" t="s">
        <v>124</v>
      </c>
      <c r="Z35" s="76" t="s">
        <v>65</v>
      </c>
      <c r="AA35" s="83" t="s">
        <v>23</v>
      </c>
      <c r="AB35" s="76" t="s">
        <v>49</v>
      </c>
      <c r="AC35" s="76" t="s">
        <v>56</v>
      </c>
      <c r="AD35" s="84" t="s">
        <v>132</v>
      </c>
    </row>
    <row r="36" spans="1:30" ht="12.75">
      <c r="A36" s="10" t="s">
        <v>90</v>
      </c>
      <c r="B36" s="12">
        <v>31.4</v>
      </c>
      <c r="C36">
        <v>102.2</v>
      </c>
      <c r="D36" s="11" t="s">
        <v>57</v>
      </c>
      <c r="E36" s="68">
        <f>11*12</f>
        <v>132</v>
      </c>
      <c r="F36" s="69">
        <v>16</v>
      </c>
      <c r="G36" s="69">
        <f>16*10</f>
        <v>160</v>
      </c>
      <c r="H36" s="69">
        <v>0</v>
      </c>
      <c r="I36" s="69">
        <v>0</v>
      </c>
      <c r="J36" s="70">
        <v>0</v>
      </c>
      <c r="K36" s="62">
        <v>11.570388349514568</v>
      </c>
      <c r="L36" s="63">
        <v>53.00970873786409</v>
      </c>
      <c r="M36" s="63">
        <v>112.66519131924618</v>
      </c>
      <c r="N36" s="63">
        <v>1.9710165619645923</v>
      </c>
      <c r="O36" s="63">
        <v>10.132067390062824</v>
      </c>
      <c r="P36" s="63">
        <v>3.597087378640777</v>
      </c>
      <c r="Q36" s="63">
        <v>1.8182467161621938</v>
      </c>
      <c r="R36" s="63">
        <v>22.547401484865798</v>
      </c>
      <c r="S36" s="63">
        <v>4.023272415762423</v>
      </c>
      <c r="T36" s="63">
        <v>1.7401484865790984</v>
      </c>
      <c r="U36" s="63">
        <v>2.638920616790406</v>
      </c>
      <c r="V36" s="63">
        <v>22.862935465448324</v>
      </c>
      <c r="W36" s="64">
        <v>13.305968018275275</v>
      </c>
      <c r="X36" s="13">
        <f aca="true" t="shared" si="0" ref="X36:X41">SUM(E36:W36)</f>
        <v>569.8823529411766</v>
      </c>
      <c r="Y36">
        <f aca="true" t="shared" si="1" ref="Y36:Y41">C36/10^3</f>
        <v>0.1022</v>
      </c>
      <c r="Z36" s="8">
        <f aca="true" t="shared" si="2" ref="Z36:Z41">Y36/X36</f>
        <v>0.0001793352601156069</v>
      </c>
      <c r="AA36" s="6">
        <f aca="true" t="shared" si="3" ref="AA36:AA41">Z36*1000</f>
        <v>0.1793352601156069</v>
      </c>
      <c r="AB36" s="9" t="s">
        <v>36</v>
      </c>
      <c r="AC36" s="11">
        <v>11</v>
      </c>
      <c r="AD36" s="5">
        <f aca="true" t="shared" si="4" ref="AD36:AD41">AA36*AC36</f>
        <v>1.972687861271676</v>
      </c>
    </row>
    <row r="37" spans="1:30" ht="12.75">
      <c r="A37" s="10" t="s">
        <v>109</v>
      </c>
      <c r="B37" s="12">
        <v>19.1</v>
      </c>
      <c r="C37">
        <v>62.1</v>
      </c>
      <c r="D37" s="11" t="s">
        <v>58</v>
      </c>
      <c r="E37" s="68">
        <f>6*12</f>
        <v>72</v>
      </c>
      <c r="F37" s="69">
        <v>5</v>
      </c>
      <c r="G37" s="69">
        <f>16*6</f>
        <v>96</v>
      </c>
      <c r="H37" s="69">
        <v>0</v>
      </c>
      <c r="I37" s="69">
        <v>0</v>
      </c>
      <c r="J37" s="70">
        <v>0</v>
      </c>
      <c r="K37" s="62">
        <v>1.9332263638607754</v>
      </c>
      <c r="L37" s="63">
        <v>6.6724265613428795</v>
      </c>
      <c r="M37" s="63">
        <v>49.83806467538881</v>
      </c>
      <c r="N37" s="63">
        <v>9.170081461367566</v>
      </c>
      <c r="O37" s="63">
        <v>10.234139718588004</v>
      </c>
      <c r="P37" s="63">
        <v>69.50876326832883</v>
      </c>
      <c r="Q37" s="63">
        <v>0</v>
      </c>
      <c r="R37" s="63">
        <v>2.289064428536164</v>
      </c>
      <c r="S37" s="63">
        <v>3.5124660577635156</v>
      </c>
      <c r="T37" s="63">
        <v>1.5043199210071592</v>
      </c>
      <c r="U37" s="63">
        <v>6.694273019007653</v>
      </c>
      <c r="V37" s="63">
        <v>106.14132313009137</v>
      </c>
      <c r="W37" s="64">
        <v>2.744507529005184</v>
      </c>
      <c r="X37" s="13">
        <f t="shared" si="0"/>
        <v>443.2426561342879</v>
      </c>
      <c r="Y37">
        <f t="shared" si="1"/>
        <v>0.0621</v>
      </c>
      <c r="Z37" s="8">
        <f t="shared" si="2"/>
        <v>0.0001401038441146462</v>
      </c>
      <c r="AA37" s="6">
        <f t="shared" si="3"/>
        <v>0.1401038441146462</v>
      </c>
      <c r="AB37" s="9" t="s">
        <v>38</v>
      </c>
      <c r="AC37" s="11">
        <v>6</v>
      </c>
      <c r="AD37" s="5">
        <f t="shared" si="4"/>
        <v>0.8406230646878772</v>
      </c>
    </row>
    <row r="38" spans="1:30" ht="15">
      <c r="A38" s="4" t="s">
        <v>92</v>
      </c>
      <c r="B38" s="12">
        <v>16.4</v>
      </c>
      <c r="C38">
        <v>53.3</v>
      </c>
      <c r="D38" s="11" t="s">
        <v>59</v>
      </c>
      <c r="E38" s="68">
        <f>17*12</f>
        <v>204</v>
      </c>
      <c r="F38" s="69">
        <v>26</v>
      </c>
      <c r="G38" s="69">
        <f>16*15</f>
        <v>240</v>
      </c>
      <c r="H38" s="69">
        <v>0</v>
      </c>
      <c r="I38" s="69">
        <v>0</v>
      </c>
      <c r="J38" s="70">
        <v>0</v>
      </c>
      <c r="K38" s="62">
        <v>11.551982516390884</v>
      </c>
      <c r="L38" s="63">
        <v>43.946300343428035</v>
      </c>
      <c r="M38" s="63">
        <v>104.3437402435217</v>
      </c>
      <c r="N38" s="63">
        <v>0</v>
      </c>
      <c r="O38" s="63">
        <v>11.894161723384327</v>
      </c>
      <c r="P38" s="63">
        <v>0</v>
      </c>
      <c r="Q38" s="63">
        <v>0</v>
      </c>
      <c r="R38" s="63">
        <v>3.5092101155167033</v>
      </c>
      <c r="S38" s="63">
        <v>5.052138620043709</v>
      </c>
      <c r="T38" s="63">
        <v>0</v>
      </c>
      <c r="U38" s="63">
        <v>4.351545426162972</v>
      </c>
      <c r="V38" s="63">
        <v>81.75772713081486</v>
      </c>
      <c r="W38" s="64">
        <v>0</v>
      </c>
      <c r="X38" s="13">
        <f t="shared" si="0"/>
        <v>736.406806119263</v>
      </c>
      <c r="Y38">
        <f t="shared" si="1"/>
        <v>0.0533</v>
      </c>
      <c r="Z38" s="8">
        <f t="shared" si="2"/>
        <v>7.237847281841652E-05</v>
      </c>
      <c r="AA38" s="6">
        <f t="shared" si="3"/>
        <v>0.07237847281841651</v>
      </c>
      <c r="AB38" s="9" t="s">
        <v>40</v>
      </c>
      <c r="AC38" s="11">
        <v>17</v>
      </c>
      <c r="AD38" s="5">
        <f t="shared" si="4"/>
        <v>1.2304340379130807</v>
      </c>
    </row>
    <row r="39" spans="1:30" ht="15">
      <c r="A39" s="4" t="s">
        <v>93</v>
      </c>
      <c r="B39" s="12">
        <v>19.4</v>
      </c>
      <c r="C39">
        <v>63</v>
      </c>
      <c r="D39" s="11" t="s">
        <v>60</v>
      </c>
      <c r="E39" s="68">
        <f>11*12</f>
        <v>132</v>
      </c>
      <c r="F39" s="69">
        <v>16</v>
      </c>
      <c r="G39" s="69">
        <f>16*12</f>
        <v>192</v>
      </c>
      <c r="H39" s="69">
        <v>32.06</v>
      </c>
      <c r="I39" s="69">
        <v>0</v>
      </c>
      <c r="J39" s="70">
        <v>0</v>
      </c>
      <c r="K39" s="62">
        <v>34.43742098609355</v>
      </c>
      <c r="L39" s="63">
        <v>78.49873577749683</v>
      </c>
      <c r="M39" s="63">
        <v>75.85735356089339</v>
      </c>
      <c r="N39" s="63">
        <v>0</v>
      </c>
      <c r="O39" s="63">
        <v>3.4102402022755998</v>
      </c>
      <c r="P39" s="63">
        <v>0</v>
      </c>
      <c r="Q39" s="63">
        <v>0</v>
      </c>
      <c r="R39" s="63">
        <v>4.499789296249473</v>
      </c>
      <c r="S39" s="63">
        <v>3.2332490518331225</v>
      </c>
      <c r="T39" s="63">
        <v>0</v>
      </c>
      <c r="U39" s="63">
        <v>13.151706700379268</v>
      </c>
      <c r="V39" s="63">
        <v>46.93215339233038</v>
      </c>
      <c r="W39" s="64">
        <v>0</v>
      </c>
      <c r="X39" s="13">
        <f t="shared" si="0"/>
        <v>632.0806489675516</v>
      </c>
      <c r="Y39">
        <f t="shared" si="1"/>
        <v>0.063</v>
      </c>
      <c r="Z39" s="8">
        <f t="shared" si="2"/>
        <v>9.967082539689355E-05</v>
      </c>
      <c r="AA39" s="6">
        <f t="shared" si="3"/>
        <v>0.09967082539689355</v>
      </c>
      <c r="AB39" s="9" t="s">
        <v>42</v>
      </c>
      <c r="AC39" s="11">
        <v>11</v>
      </c>
      <c r="AD39" s="5">
        <f t="shared" si="4"/>
        <v>1.096379079365829</v>
      </c>
    </row>
    <row r="40" spans="1:30" ht="15">
      <c r="A40" s="4" t="s">
        <v>110</v>
      </c>
      <c r="B40" s="12">
        <v>4.5</v>
      </c>
      <c r="C40">
        <v>14.5</v>
      </c>
      <c r="D40" s="11" t="s">
        <v>61</v>
      </c>
      <c r="E40" s="68">
        <f>10*12</f>
        <v>120</v>
      </c>
      <c r="F40" s="69">
        <v>18</v>
      </c>
      <c r="G40" s="69">
        <f>16*8</f>
        <v>128</v>
      </c>
      <c r="H40" s="69">
        <v>0</v>
      </c>
      <c r="I40" s="69">
        <v>30.974</v>
      </c>
      <c r="J40" s="70">
        <v>14</v>
      </c>
      <c r="K40" s="62">
        <v>0</v>
      </c>
      <c r="L40" s="63">
        <v>34.44155844155844</v>
      </c>
      <c r="M40" s="63">
        <v>61.44285714285714</v>
      </c>
      <c r="N40" s="63">
        <v>0</v>
      </c>
      <c r="O40" s="63">
        <v>0</v>
      </c>
      <c r="P40" s="63">
        <v>0</v>
      </c>
      <c r="Q40" s="63">
        <v>0</v>
      </c>
      <c r="R40" s="63">
        <v>36.858441558441555</v>
      </c>
      <c r="S40" s="63">
        <v>25.0012987012987</v>
      </c>
      <c r="T40" s="63">
        <v>0</v>
      </c>
      <c r="U40" s="63">
        <v>23.216883116883118</v>
      </c>
      <c r="V40" s="63">
        <v>97.72727272727272</v>
      </c>
      <c r="W40" s="64">
        <v>0</v>
      </c>
      <c r="X40" s="13">
        <f t="shared" si="0"/>
        <v>589.6623116883117</v>
      </c>
      <c r="Y40">
        <f t="shared" si="1"/>
        <v>0.0145</v>
      </c>
      <c r="Z40" s="8">
        <f t="shared" si="2"/>
        <v>2.4590345546222607E-05</v>
      </c>
      <c r="AA40" s="6">
        <f t="shared" si="3"/>
        <v>0.02459034554622261</v>
      </c>
      <c r="AB40" s="9" t="s">
        <v>44</v>
      </c>
      <c r="AC40" s="11">
        <v>10</v>
      </c>
      <c r="AD40" s="5">
        <f t="shared" si="4"/>
        <v>0.24590345546222608</v>
      </c>
    </row>
    <row r="41" spans="1:30" ht="15">
      <c r="A41" s="4" t="s">
        <v>111</v>
      </c>
      <c r="B41" s="12">
        <v>9.3</v>
      </c>
      <c r="C41">
        <v>30.4</v>
      </c>
      <c r="D41" s="11" t="s">
        <v>63</v>
      </c>
      <c r="E41" s="71">
        <f>7*12</f>
        <v>84</v>
      </c>
      <c r="F41" s="72">
        <v>12</v>
      </c>
      <c r="G41" s="72">
        <f>16*8</f>
        <v>128</v>
      </c>
      <c r="H41" s="72">
        <v>0</v>
      </c>
      <c r="I41" s="72">
        <v>30.974</v>
      </c>
      <c r="J41" s="73">
        <v>14</v>
      </c>
      <c r="K41" s="65">
        <v>33.36005344021376</v>
      </c>
      <c r="L41" s="66">
        <v>18.7374749498998</v>
      </c>
      <c r="M41" s="66">
        <v>47.32130928523714</v>
      </c>
      <c r="N41" s="66">
        <v>0</v>
      </c>
      <c r="O41" s="66">
        <v>0</v>
      </c>
      <c r="P41" s="66">
        <v>0</v>
      </c>
      <c r="Q41" s="66">
        <v>0</v>
      </c>
      <c r="R41" s="66">
        <v>25.716098864395452</v>
      </c>
      <c r="S41" s="66">
        <v>27.117234468937877</v>
      </c>
      <c r="T41" s="66">
        <v>3.8857715430861726</v>
      </c>
      <c r="U41" s="66">
        <v>19.228456913827657</v>
      </c>
      <c r="V41" s="66">
        <v>70.77621910487642</v>
      </c>
      <c r="W41" s="67">
        <v>29.816633266533064</v>
      </c>
      <c r="X41" s="13">
        <f t="shared" si="0"/>
        <v>544.9332518370072</v>
      </c>
      <c r="Y41">
        <f t="shared" si="1"/>
        <v>0.0304</v>
      </c>
      <c r="Z41" s="8">
        <f t="shared" si="2"/>
        <v>5.578664891070516E-05</v>
      </c>
      <c r="AA41" s="6">
        <f t="shared" si="3"/>
        <v>0.055786648910705165</v>
      </c>
      <c r="AB41" s="9" t="s">
        <v>62</v>
      </c>
      <c r="AC41" s="11">
        <v>7</v>
      </c>
      <c r="AD41" s="5">
        <f t="shared" si="4"/>
        <v>0.39050654237493615</v>
      </c>
    </row>
    <row r="42" spans="1:31" ht="15">
      <c r="A42" s="4" t="s">
        <v>107</v>
      </c>
      <c r="C42">
        <v>391.9</v>
      </c>
      <c r="AA42" s="2"/>
      <c r="AD42" s="5">
        <f>SUM(AD36:AD41)</f>
        <v>5.776534041075625</v>
      </c>
      <c r="AE42" t="s">
        <v>64</v>
      </c>
    </row>
    <row r="44" ht="12.75">
      <c r="A44" s="34" t="s">
        <v>145</v>
      </c>
    </row>
    <row r="45" ht="12.75">
      <c r="A45" t="s">
        <v>34</v>
      </c>
    </row>
    <row r="47" ht="12.75">
      <c r="A47" s="61" t="s">
        <v>113</v>
      </c>
    </row>
    <row r="48" ht="12.75">
      <c r="A48" s="60" t="s">
        <v>128</v>
      </c>
    </row>
    <row r="50" ht="12.75">
      <c r="A50" s="34" t="s">
        <v>420</v>
      </c>
    </row>
    <row r="51" spans="1:6" ht="12.75">
      <c r="A51" s="10" t="s">
        <v>152</v>
      </c>
      <c r="B51" s="10"/>
      <c r="C51" s="10"/>
      <c r="D51" s="10"/>
      <c r="E51" s="10"/>
      <c r="F51" s="10" t="s">
        <v>345</v>
      </c>
    </row>
    <row r="52" spans="1:6" ht="12.75">
      <c r="A52" s="10">
        <f>(55*12)+72+(4*14)+(16*5)+24.3</f>
        <v>892.3</v>
      </c>
      <c r="B52" s="10" t="s">
        <v>22</v>
      </c>
      <c r="C52" s="10"/>
      <c r="D52" s="10"/>
      <c r="E52" s="10"/>
      <c r="F52" s="102">
        <f>250*892*B55</f>
        <v>1.24957973775636</v>
      </c>
    </row>
    <row r="53" spans="1:7" ht="12.75">
      <c r="A53" s="10"/>
      <c r="B53" s="10"/>
      <c r="C53" s="10"/>
      <c r="D53" s="10"/>
      <c r="E53" s="10"/>
      <c r="F53" s="10">
        <f>1.25/2</f>
        <v>0.625</v>
      </c>
      <c r="G53" t="s">
        <v>346</v>
      </c>
    </row>
    <row r="54" spans="1:6" ht="84">
      <c r="A54" s="100" t="s">
        <v>344</v>
      </c>
      <c r="B54" s="10" t="s">
        <v>337</v>
      </c>
      <c r="C54" s="16" t="s">
        <v>336</v>
      </c>
      <c r="D54" s="10"/>
      <c r="E54" s="10"/>
      <c r="F54" s="10"/>
    </row>
    <row r="55" spans="1:6" ht="12.75">
      <c r="A55" s="10">
        <v>5</v>
      </c>
      <c r="B55" s="101">
        <f>A55/1000/A52</f>
        <v>5.603496581867086E-06</v>
      </c>
      <c r="C55" s="25">
        <f>B55*1000</f>
        <v>0.005603496581867085</v>
      </c>
      <c r="D55" s="10"/>
      <c r="E55" s="10"/>
      <c r="F55" s="10"/>
    </row>
    <row r="57" ht="12.75">
      <c r="A57" s="34" t="s">
        <v>88</v>
      </c>
    </row>
    <row r="58" ht="12.75">
      <c r="A58" t="s">
        <v>133</v>
      </c>
    </row>
    <row r="59" ht="12.75">
      <c r="A59" s="30">
        <v>5.7E-11</v>
      </c>
    </row>
    <row r="60" spans="1:7" ht="96">
      <c r="A60" s="26" t="s">
        <v>153</v>
      </c>
      <c r="B60" s="26" t="s">
        <v>98</v>
      </c>
      <c r="C60" s="3" t="s">
        <v>134</v>
      </c>
      <c r="D60" s="3" t="s">
        <v>100</v>
      </c>
      <c r="E60" s="3" t="s">
        <v>135</v>
      </c>
      <c r="F60" s="3" t="s">
        <v>136</v>
      </c>
      <c r="G60" s="3" t="s">
        <v>154</v>
      </c>
    </row>
    <row r="61" spans="1:7" ht="12.75">
      <c r="A61" s="27" t="s">
        <v>99</v>
      </c>
      <c r="B61" s="16">
        <f>11/10^12</f>
        <v>1.1E-11</v>
      </c>
      <c r="C61" s="28">
        <f>B61/$A$59</f>
        <v>0.1929824561403509</v>
      </c>
      <c r="D61" s="16">
        <f>(6*12)+12+(6*16)</f>
        <v>180</v>
      </c>
      <c r="E61" s="25">
        <f>C61/D61</f>
        <v>0.0010721247563352829</v>
      </c>
      <c r="F61" s="25">
        <f>E61*1000</f>
        <v>1.072124756335283</v>
      </c>
      <c r="G61" s="29">
        <f>F61/7</f>
        <v>0.153160679476469</v>
      </c>
    </row>
    <row r="63" ht="12.75">
      <c r="A63" s="34" t="s">
        <v>21</v>
      </c>
    </row>
    <row r="64" ht="12.75">
      <c r="B64" t="s">
        <v>133</v>
      </c>
    </row>
    <row r="65" spans="2:3" ht="12.75">
      <c r="B65" s="14">
        <f>57*10^-12</f>
        <v>5.7E-11</v>
      </c>
      <c r="C65" s="14"/>
    </row>
    <row r="66" ht="12.75">
      <c r="B66" s="7"/>
    </row>
    <row r="67" spans="2:6" ht="12.75">
      <c r="B67" s="3"/>
      <c r="C67" s="3"/>
      <c r="D67" s="3"/>
      <c r="E67" s="3"/>
      <c r="F67" s="3"/>
    </row>
    <row r="68" spans="1:13" ht="36">
      <c r="A68" t="s">
        <v>348</v>
      </c>
      <c r="B68" s="3" t="s">
        <v>349</v>
      </c>
      <c r="C68" s="7">
        <f>273.25/1000</f>
        <v>0.27325</v>
      </c>
      <c r="D68" s="6"/>
      <c r="E68" s="2"/>
      <c r="F68" s="2"/>
      <c r="K68" s="8"/>
      <c r="L68" s="8"/>
      <c r="M68" s="2"/>
    </row>
    <row r="69" spans="1:13" ht="14">
      <c r="A69" s="1"/>
      <c r="B69" s="2"/>
      <c r="C69" s="2"/>
      <c r="D69" s="5"/>
      <c r="E69" s="2"/>
      <c r="F69" s="2"/>
      <c r="G69" s="31"/>
      <c r="H69" s="31"/>
      <c r="I69" s="32"/>
      <c r="J69" s="33"/>
      <c r="K69" s="8"/>
      <c r="L69" s="8"/>
      <c r="M69" s="2"/>
    </row>
    <row r="70" spans="2:9" ht="14">
      <c r="B70" s="1"/>
      <c r="C70" s="2"/>
      <c r="D70" s="2"/>
      <c r="E70" s="2"/>
      <c r="F70" s="2"/>
      <c r="H70" s="5">
        <f>C68-G94-G95</f>
        <v>0.188149168</v>
      </c>
      <c r="I70" t="s">
        <v>143</v>
      </c>
    </row>
    <row r="71" spans="2:7" s="3" customFormat="1" ht="109" customHeight="1">
      <c r="B71" s="47" t="s">
        <v>116</v>
      </c>
      <c r="C71" s="47" t="s">
        <v>115</v>
      </c>
      <c r="D71" s="47" t="s">
        <v>22</v>
      </c>
      <c r="E71" s="47" t="s">
        <v>155</v>
      </c>
      <c r="F71" s="47" t="s">
        <v>156</v>
      </c>
      <c r="G71" s="47" t="s">
        <v>79</v>
      </c>
    </row>
    <row r="72" spans="2:7" ht="15">
      <c r="B72" s="4" t="s">
        <v>0</v>
      </c>
      <c r="C72">
        <v>0.07200000000000001</v>
      </c>
      <c r="D72">
        <v>89</v>
      </c>
      <c r="E72">
        <f aca="true" t="shared" si="5" ref="E72:E90">C72/D72</f>
        <v>0.0008089887640449439</v>
      </c>
      <c r="F72" s="2">
        <f aca="true" t="shared" si="6" ref="F72:F90">E72*1000</f>
        <v>0.8089887640449439</v>
      </c>
      <c r="G72" s="2">
        <f aca="true" t="shared" si="7" ref="G72:G90">F72*$H$70</f>
        <v>0.15221056287640453</v>
      </c>
    </row>
    <row r="73" spans="2:7" ht="15">
      <c r="B73" s="4" t="s">
        <v>1</v>
      </c>
      <c r="C73">
        <v>0.066</v>
      </c>
      <c r="D73">
        <v>174</v>
      </c>
      <c r="E73">
        <f t="shared" si="5"/>
        <v>0.00037931034482758624</v>
      </c>
      <c r="F73" s="2">
        <f t="shared" si="6"/>
        <v>0.37931034482758624</v>
      </c>
      <c r="G73" s="2">
        <f t="shared" si="7"/>
        <v>0.07136692579310346</v>
      </c>
    </row>
    <row r="74" spans="2:7" ht="15">
      <c r="B74" s="4" t="s">
        <v>2</v>
      </c>
      <c r="C74">
        <v>0.086</v>
      </c>
      <c r="D74">
        <v>133</v>
      </c>
      <c r="E74">
        <f t="shared" si="5"/>
        <v>0.0006466165413533834</v>
      </c>
      <c r="F74" s="2">
        <f t="shared" si="6"/>
        <v>0.6466165413533834</v>
      </c>
      <c r="G74" s="2">
        <f t="shared" si="7"/>
        <v>0.12166036427067668</v>
      </c>
    </row>
    <row r="75" spans="2:7" ht="15">
      <c r="B75" s="4" t="s">
        <v>3</v>
      </c>
      <c r="C75">
        <v>0.0038</v>
      </c>
      <c r="D75">
        <v>121</v>
      </c>
      <c r="E75">
        <f t="shared" si="5"/>
        <v>3.140495867768595E-05</v>
      </c>
      <c r="F75" s="2">
        <f t="shared" si="6"/>
        <v>0.031404958677685946</v>
      </c>
      <c r="G75" s="2">
        <f t="shared" si="7"/>
        <v>0.005908816846280991</v>
      </c>
    </row>
    <row r="76" spans="2:7" ht="15">
      <c r="B76" s="4" t="s">
        <v>4</v>
      </c>
      <c r="C76">
        <v>0.11199999999999999</v>
      </c>
      <c r="D76">
        <v>147</v>
      </c>
      <c r="E76">
        <f t="shared" si="5"/>
        <v>0.0007619047619047618</v>
      </c>
      <c r="F76" s="2">
        <f t="shared" si="6"/>
        <v>0.7619047619047619</v>
      </c>
      <c r="G76" s="2">
        <f t="shared" si="7"/>
        <v>0.14335174704761905</v>
      </c>
    </row>
    <row r="77" spans="2:7" ht="15">
      <c r="B77" s="4" t="s">
        <v>5</v>
      </c>
      <c r="C77">
        <v>0.057999999999999996</v>
      </c>
      <c r="D77">
        <v>75</v>
      </c>
      <c r="E77">
        <f t="shared" si="5"/>
        <v>0.0007733333333333332</v>
      </c>
      <c r="F77" s="2">
        <f t="shared" si="6"/>
        <v>0.7733333333333332</v>
      </c>
      <c r="G77" s="2">
        <f t="shared" si="7"/>
        <v>0.1455020232533333</v>
      </c>
    </row>
    <row r="78" spans="2:7" ht="15">
      <c r="B78" s="4" t="s">
        <v>6</v>
      </c>
      <c r="C78">
        <v>0.017</v>
      </c>
      <c r="D78">
        <v>155</v>
      </c>
      <c r="E78">
        <f t="shared" si="5"/>
        <v>0.00010967741935483872</v>
      </c>
      <c r="F78" s="2">
        <f t="shared" si="6"/>
        <v>0.10967741935483873</v>
      </c>
      <c r="G78" s="2">
        <f t="shared" si="7"/>
        <v>0.020635715200000005</v>
      </c>
    </row>
    <row r="79" spans="2:7" ht="15">
      <c r="B79" s="4" t="s">
        <v>7</v>
      </c>
      <c r="C79">
        <v>0.049</v>
      </c>
      <c r="D79">
        <v>131</v>
      </c>
      <c r="E79">
        <f t="shared" si="5"/>
        <v>0.0003740458015267176</v>
      </c>
      <c r="F79" s="2">
        <f t="shared" si="6"/>
        <v>0.3740458015267176</v>
      </c>
      <c r="G79" s="2">
        <f t="shared" si="7"/>
        <v>0.07037640635114505</v>
      </c>
    </row>
    <row r="80" spans="2:7" ht="15">
      <c r="B80" s="4" t="s">
        <v>8</v>
      </c>
      <c r="C80">
        <v>0.077</v>
      </c>
      <c r="D80">
        <v>131</v>
      </c>
      <c r="E80">
        <f t="shared" si="5"/>
        <v>0.0005877862595419848</v>
      </c>
      <c r="F80" s="2">
        <f t="shared" si="6"/>
        <v>0.5877862595419848</v>
      </c>
      <c r="G80" s="2">
        <f t="shared" si="7"/>
        <v>0.11059149569465651</v>
      </c>
    </row>
    <row r="81" spans="2:7" ht="15">
      <c r="B81" s="4" t="s">
        <v>9</v>
      </c>
      <c r="C81">
        <v>0.055999999999999994</v>
      </c>
      <c r="D81">
        <v>146</v>
      </c>
      <c r="E81">
        <f t="shared" si="5"/>
        <v>0.0003835616438356164</v>
      </c>
      <c r="F81" s="2">
        <f t="shared" si="6"/>
        <v>0.3835616438356164</v>
      </c>
      <c r="G81" s="2">
        <f t="shared" si="7"/>
        <v>0.07216680416438356</v>
      </c>
    </row>
    <row r="82" spans="2:7" ht="15">
      <c r="B82" s="4" t="s">
        <v>10</v>
      </c>
      <c r="C82">
        <v>0.019</v>
      </c>
      <c r="D82">
        <v>149</v>
      </c>
      <c r="E82">
        <f t="shared" si="5"/>
        <v>0.00012751677852348994</v>
      </c>
      <c r="F82" s="2">
        <f t="shared" si="6"/>
        <v>0.12751677852348994</v>
      </c>
      <c r="G82" s="2">
        <f t="shared" si="7"/>
        <v>0.023992175785234902</v>
      </c>
    </row>
    <row r="83" spans="2:7" ht="15">
      <c r="B83" s="4" t="s">
        <v>11</v>
      </c>
      <c r="C83">
        <v>0.066</v>
      </c>
      <c r="D83">
        <v>165</v>
      </c>
      <c r="E83">
        <f t="shared" si="5"/>
        <v>0.0004</v>
      </c>
      <c r="F83" s="2">
        <f t="shared" si="6"/>
        <v>0.4</v>
      </c>
      <c r="G83" s="2">
        <f t="shared" si="7"/>
        <v>0.0752596672</v>
      </c>
    </row>
    <row r="84" spans="2:7" ht="15">
      <c r="B84" s="4" t="s">
        <v>12</v>
      </c>
      <c r="C84">
        <v>0.063</v>
      </c>
      <c r="D84">
        <v>115</v>
      </c>
      <c r="E84">
        <f t="shared" si="5"/>
        <v>0.0005478260869565217</v>
      </c>
      <c r="F84" s="2">
        <f t="shared" si="6"/>
        <v>0.5478260869565217</v>
      </c>
      <c r="G84" s="2">
        <f t="shared" si="7"/>
        <v>0.1030730224695652</v>
      </c>
    </row>
    <row r="85" spans="2:7" ht="15">
      <c r="B85" s="4" t="s">
        <v>13</v>
      </c>
      <c r="C85">
        <v>0.059000000000000004</v>
      </c>
      <c r="D85">
        <v>105</v>
      </c>
      <c r="E85">
        <f t="shared" si="5"/>
        <v>0.0005619047619047619</v>
      </c>
      <c r="F85" s="2">
        <f t="shared" si="6"/>
        <v>0.5619047619047619</v>
      </c>
      <c r="G85" s="2">
        <f t="shared" si="7"/>
        <v>0.10572191344761905</v>
      </c>
    </row>
    <row r="86" spans="2:7" ht="15">
      <c r="B86" s="4" t="s">
        <v>14</v>
      </c>
      <c r="C86">
        <v>0.054000000000000006</v>
      </c>
      <c r="D86">
        <v>119</v>
      </c>
      <c r="E86">
        <f t="shared" si="5"/>
        <v>0.00045378151260504207</v>
      </c>
      <c r="F86" s="2">
        <f t="shared" si="6"/>
        <v>0.45378151260504207</v>
      </c>
      <c r="G86" s="2">
        <f t="shared" si="7"/>
        <v>0.08537861405042019</v>
      </c>
    </row>
    <row r="87" spans="2:7" ht="15">
      <c r="B87" s="4" t="s">
        <v>15</v>
      </c>
      <c r="C87">
        <v>0.040999999999999995</v>
      </c>
      <c r="D87">
        <v>181</v>
      </c>
      <c r="E87">
        <f t="shared" si="5"/>
        <v>0.00022651933701657456</v>
      </c>
      <c r="F87" s="2">
        <f t="shared" si="6"/>
        <v>0.22651933701657456</v>
      </c>
      <c r="G87" s="2">
        <f t="shared" si="7"/>
        <v>0.042619424795580105</v>
      </c>
    </row>
    <row r="88" spans="2:7" ht="15">
      <c r="B88" s="4" t="s">
        <v>16</v>
      </c>
      <c r="C88">
        <v>0.059000000000000004</v>
      </c>
      <c r="D88">
        <v>117</v>
      </c>
      <c r="E88">
        <f t="shared" si="5"/>
        <v>0.0005042735042735043</v>
      </c>
      <c r="F88" s="2">
        <f t="shared" si="6"/>
        <v>0.5042735042735044</v>
      </c>
      <c r="G88" s="2">
        <f t="shared" si="7"/>
        <v>0.09487864027350429</v>
      </c>
    </row>
    <row r="89" spans="2:7" ht="15">
      <c r="B89" s="4" t="s">
        <v>17</v>
      </c>
      <c r="C89">
        <v>0.016</v>
      </c>
      <c r="D89">
        <v>204</v>
      </c>
      <c r="E89">
        <f t="shared" si="5"/>
        <v>7.843137254901961E-05</v>
      </c>
      <c r="F89" s="2">
        <f t="shared" si="6"/>
        <v>0.0784313725490196</v>
      </c>
      <c r="G89" s="2">
        <f t="shared" si="7"/>
        <v>0.014756797490196078</v>
      </c>
    </row>
    <row r="90" spans="2:7" ht="15">
      <c r="B90" s="4" t="s">
        <v>18</v>
      </c>
      <c r="C90">
        <v>0.013999999999999999</v>
      </c>
      <c r="D90">
        <v>132.16</v>
      </c>
      <c r="E90">
        <f t="shared" si="5"/>
        <v>0.0001059322033898305</v>
      </c>
      <c r="F90" s="2">
        <f t="shared" si="6"/>
        <v>0.1059322033898305</v>
      </c>
      <c r="G90" s="2">
        <f t="shared" si="7"/>
        <v>0.01993105593220339</v>
      </c>
    </row>
    <row r="91" spans="2:7" ht="15">
      <c r="B91" s="4"/>
      <c r="C91" s="2"/>
      <c r="D91" s="2"/>
      <c r="F91" s="23">
        <f>SUM(F72:F90)</f>
        <v>7.862815385619597</v>
      </c>
      <c r="G91" s="24"/>
    </row>
    <row r="92" spans="2:4" ht="15">
      <c r="B92" s="4"/>
      <c r="C92" s="2"/>
      <c r="D92" s="2"/>
    </row>
    <row r="93" spans="3:11" ht="72">
      <c r="C93" s="3" t="s">
        <v>137</v>
      </c>
      <c r="D93" s="3" t="s">
        <v>25</v>
      </c>
      <c r="F93" s="85" t="s">
        <v>157</v>
      </c>
      <c r="G93" s="21" t="s">
        <v>78</v>
      </c>
      <c r="H93" s="3" t="s">
        <v>24</v>
      </c>
      <c r="I93" s="3"/>
      <c r="K93" s="34" t="s">
        <v>117</v>
      </c>
    </row>
    <row r="94" spans="2:11" ht="15">
      <c r="B94" s="4" t="s">
        <v>19</v>
      </c>
      <c r="C94">
        <v>4</v>
      </c>
      <c r="D94">
        <f>C94/100</f>
        <v>0.04</v>
      </c>
      <c r="F94" s="29">
        <v>0.08</v>
      </c>
      <c r="G94" s="22">
        <f>F94*H94</f>
        <v>0.010569431999999998</v>
      </c>
      <c r="H94" s="5">
        <f>132.1179/1000</f>
        <v>0.13211789999999998</v>
      </c>
      <c r="K94" t="s">
        <v>118</v>
      </c>
    </row>
    <row r="95" spans="2:11" ht="15">
      <c r="B95" s="4" t="s">
        <v>20</v>
      </c>
      <c r="C95">
        <v>25</v>
      </c>
      <c r="D95">
        <f>C95/100</f>
        <v>0.25</v>
      </c>
      <c r="F95" s="29">
        <v>0.51</v>
      </c>
      <c r="G95" s="22">
        <f>F95*H95</f>
        <v>0.0745314</v>
      </c>
      <c r="H95" s="5">
        <f>146.14/1000</f>
        <v>0.14614</v>
      </c>
      <c r="I95" s="2"/>
      <c r="K95" t="s">
        <v>119</v>
      </c>
    </row>
    <row r="96" spans="7:11" ht="12.75">
      <c r="G96" s="20">
        <f>SUM(G94:G95)</f>
        <v>0.085100832</v>
      </c>
      <c r="K96" t="s">
        <v>120</v>
      </c>
    </row>
    <row r="97" ht="12.75">
      <c r="K97" t="s">
        <v>81</v>
      </c>
    </row>
    <row r="98" spans="6:11" ht="12.75">
      <c r="F98" s="5"/>
      <c r="K98" t="s">
        <v>82</v>
      </c>
    </row>
    <row r="99" spans="6:11" ht="12.75">
      <c r="F99" s="5"/>
      <c r="G99" s="5"/>
      <c r="K99" t="s">
        <v>83</v>
      </c>
    </row>
    <row r="100" ht="12.75">
      <c r="K100" t="s">
        <v>84</v>
      </c>
    </row>
    <row r="101" ht="12.75">
      <c r="K101" t="s">
        <v>121</v>
      </c>
    </row>
    <row r="102" ht="12.75">
      <c r="K102" t="s">
        <v>122</v>
      </c>
    </row>
    <row r="104" ht="12.75">
      <c r="K104" t="s">
        <v>86</v>
      </c>
    </row>
    <row r="107" ht="12.75">
      <c r="K107" t="s">
        <v>85</v>
      </c>
    </row>
    <row r="108" ht="12.75">
      <c r="K108" t="s">
        <v>142</v>
      </c>
    </row>
    <row r="109" ht="12.75">
      <c r="K109" t="s">
        <v>141</v>
      </c>
    </row>
    <row r="110" ht="12.75">
      <c r="K110" t="s">
        <v>87</v>
      </c>
    </row>
    <row r="111" ht="12.75">
      <c r="K111" t="s">
        <v>138</v>
      </c>
    </row>
    <row r="112" ht="12.75">
      <c r="A112" s="34" t="s">
        <v>144</v>
      </c>
    </row>
    <row r="113" ht="12.75">
      <c r="A113" t="s">
        <v>80</v>
      </c>
    </row>
    <row r="116" ht="12.75">
      <c r="A116" s="34" t="s">
        <v>113</v>
      </c>
    </row>
    <row r="117" ht="12.75">
      <c r="A117" s="34" t="s">
        <v>165</v>
      </c>
    </row>
    <row r="118" ht="12.75">
      <c r="A118" s="60" t="s">
        <v>112</v>
      </c>
    </row>
    <row r="119" ht="12.75">
      <c r="A119" s="60" t="s">
        <v>114</v>
      </c>
    </row>
  </sheetData>
  <mergeCells count="2">
    <mergeCell ref="K34:W34"/>
    <mergeCell ref="E34:J34"/>
  </mergeCell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150" zoomScaleNormal="150" zoomScalePageLayoutView="150" workbookViewId="0" topLeftCell="A12">
      <selection activeCell="C39" sqref="C39"/>
    </sheetView>
  </sheetViews>
  <sheetFormatPr defaultColWidth="11.421875" defaultRowHeight="12.75"/>
  <cols>
    <col min="1" max="1" width="15.00390625" style="0" customWidth="1"/>
    <col min="2" max="2" width="31.8515625" style="10" customWidth="1"/>
    <col min="3" max="3" width="38.140625" style="0" customWidth="1"/>
    <col min="5" max="5" width="8.00390625" style="0" customWidth="1"/>
  </cols>
  <sheetData>
    <row r="1" ht="12.75">
      <c r="A1" t="s">
        <v>309</v>
      </c>
    </row>
    <row r="3" ht="12.75">
      <c r="A3" s="34" t="s">
        <v>422</v>
      </c>
    </row>
    <row r="4" spans="1:2" ht="12.75">
      <c r="A4" t="s">
        <v>170</v>
      </c>
      <c r="B4" t="s">
        <v>166</v>
      </c>
    </row>
    <row r="5" spans="1:2" ht="12.75">
      <c r="A5" t="s">
        <v>173</v>
      </c>
      <c r="B5" t="s">
        <v>167</v>
      </c>
    </row>
    <row r="6" spans="1:2" ht="12.75">
      <c r="A6" t="s">
        <v>174</v>
      </c>
      <c r="B6" t="s">
        <v>172</v>
      </c>
    </row>
    <row r="7" spans="1:2" ht="12.75">
      <c r="A7" t="s">
        <v>394</v>
      </c>
      <c r="B7" t="s">
        <v>168</v>
      </c>
    </row>
    <row r="8" spans="1:2" ht="12.75">
      <c r="A8" t="s">
        <v>171</v>
      </c>
      <c r="B8" t="s">
        <v>169</v>
      </c>
    </row>
    <row r="10" ht="12.75">
      <c r="A10" s="34" t="s">
        <v>421</v>
      </c>
    </row>
    <row r="11" spans="1:5" s="10" customFormat="1" ht="12.75">
      <c r="A11" s="91" t="s">
        <v>298</v>
      </c>
      <c r="B11" s="91" t="s">
        <v>299</v>
      </c>
      <c r="C11" s="91" t="s">
        <v>300</v>
      </c>
      <c r="D11" s="10" t="s">
        <v>297</v>
      </c>
      <c r="E11" s="91" t="s">
        <v>301</v>
      </c>
    </row>
    <row r="12" spans="1:7" ht="12.75">
      <c r="A12" s="91" t="s">
        <v>175</v>
      </c>
      <c r="B12" s="14" t="s">
        <v>327</v>
      </c>
      <c r="C12" s="91" t="s">
        <v>176</v>
      </c>
      <c r="D12" s="91" t="s">
        <v>178</v>
      </c>
      <c r="E12" s="91" t="s">
        <v>177</v>
      </c>
      <c r="F12" s="17"/>
      <c r="G12" s="17"/>
    </row>
    <row r="13" spans="1:7" ht="12.75">
      <c r="A13" s="91" t="s">
        <v>179</v>
      </c>
      <c r="B13" s="91" t="s">
        <v>180</v>
      </c>
      <c r="C13" s="91" t="s">
        <v>181</v>
      </c>
      <c r="D13" s="91" t="s">
        <v>183</v>
      </c>
      <c r="E13" s="91" t="s">
        <v>182</v>
      </c>
      <c r="F13" s="17"/>
      <c r="G13" s="17"/>
    </row>
    <row r="14" spans="1:7" ht="12.75">
      <c r="A14" s="91" t="s">
        <v>184</v>
      </c>
      <c r="B14" s="91" t="s">
        <v>185</v>
      </c>
      <c r="C14" s="91" t="s">
        <v>186</v>
      </c>
      <c r="D14" s="91" t="s">
        <v>187</v>
      </c>
      <c r="E14" s="91" t="s">
        <v>302</v>
      </c>
      <c r="F14" s="17"/>
      <c r="G14" s="17"/>
    </row>
    <row r="15" spans="1:7" s="14" customFormat="1" ht="12.75">
      <c r="A15" s="93" t="s">
        <v>188</v>
      </c>
      <c r="B15" s="93" t="s">
        <v>303</v>
      </c>
      <c r="C15" s="93" t="s">
        <v>189</v>
      </c>
      <c r="D15" s="93" t="s">
        <v>191</v>
      </c>
      <c r="E15" s="93" t="s">
        <v>190</v>
      </c>
      <c r="F15" s="93"/>
      <c r="G15" s="93"/>
    </row>
    <row r="16" spans="1:7" ht="12.75">
      <c r="A16" s="91" t="s">
        <v>192</v>
      </c>
      <c r="B16" s="91"/>
      <c r="C16" s="91" t="s">
        <v>193</v>
      </c>
      <c r="D16" s="91" t="s">
        <v>195</v>
      </c>
      <c r="E16" s="91" t="s">
        <v>194</v>
      </c>
      <c r="F16" s="17"/>
      <c r="G16" s="17"/>
    </row>
    <row r="17" spans="1:7" ht="12.75">
      <c r="A17" s="91" t="s">
        <v>196</v>
      </c>
      <c r="B17" s="91" t="s">
        <v>197</v>
      </c>
      <c r="C17" s="91" t="s">
        <v>198</v>
      </c>
      <c r="D17" s="91" t="s">
        <v>200</v>
      </c>
      <c r="E17" s="91" t="s">
        <v>199</v>
      </c>
      <c r="F17" s="17"/>
      <c r="G17" s="17"/>
    </row>
    <row r="18" spans="1:7" ht="12.75">
      <c r="A18" s="91" t="s">
        <v>201</v>
      </c>
      <c r="B18" s="11" t="s">
        <v>304</v>
      </c>
      <c r="C18" s="91" t="s">
        <v>202</v>
      </c>
      <c r="D18" s="91" t="s">
        <v>203</v>
      </c>
      <c r="E18" s="91"/>
      <c r="F18" s="17"/>
      <c r="G18" s="17"/>
    </row>
    <row r="19" spans="1:7" ht="12.75">
      <c r="A19" s="91" t="s">
        <v>204</v>
      </c>
      <c r="B19" s="92" t="s">
        <v>305</v>
      </c>
      <c r="C19" s="91" t="s">
        <v>205</v>
      </c>
      <c r="D19" s="91" t="s">
        <v>207</v>
      </c>
      <c r="E19" s="91" t="s">
        <v>206</v>
      </c>
      <c r="F19" s="17"/>
      <c r="G19" s="17"/>
    </row>
    <row r="20" spans="1:7" ht="12.75">
      <c r="A20" s="91" t="s">
        <v>208</v>
      </c>
      <c r="B20" s="91" t="s">
        <v>306</v>
      </c>
      <c r="C20" s="91" t="s">
        <v>308</v>
      </c>
      <c r="D20" s="91" t="s">
        <v>210</v>
      </c>
      <c r="E20" s="91" t="s">
        <v>209</v>
      </c>
      <c r="F20" s="17"/>
      <c r="G20" s="17"/>
    </row>
    <row r="21" spans="1:7" ht="12.75">
      <c r="A21" s="91" t="s">
        <v>211</v>
      </c>
      <c r="B21" s="11" t="s">
        <v>307</v>
      </c>
      <c r="C21" s="91" t="s">
        <v>212</v>
      </c>
      <c r="D21" s="91" t="s">
        <v>214</v>
      </c>
      <c r="E21" s="91" t="s">
        <v>213</v>
      </c>
      <c r="F21" s="17"/>
      <c r="G21" s="17"/>
    </row>
    <row r="22" spans="1:7" ht="12.75">
      <c r="A22" s="91" t="s">
        <v>215</v>
      </c>
      <c r="B22" s="91" t="s">
        <v>310</v>
      </c>
      <c r="C22" s="91" t="s">
        <v>216</v>
      </c>
      <c r="D22" s="91" t="s">
        <v>217</v>
      </c>
      <c r="E22" s="91" t="s">
        <v>213</v>
      </c>
      <c r="F22" s="17"/>
      <c r="G22" s="17"/>
    </row>
    <row r="23" spans="1:7" ht="12.75">
      <c r="A23" s="91" t="s">
        <v>218</v>
      </c>
      <c r="B23" s="91" t="s">
        <v>311</v>
      </c>
      <c r="C23" s="91" t="s">
        <v>219</v>
      </c>
      <c r="D23" s="91" t="s">
        <v>221</v>
      </c>
      <c r="E23" s="91" t="s">
        <v>220</v>
      </c>
      <c r="F23" s="17"/>
      <c r="G23" s="17"/>
    </row>
    <row r="24" spans="1:5" s="17" customFormat="1" ht="12.75">
      <c r="A24" s="91" t="s">
        <v>222</v>
      </c>
      <c r="B24" s="91" t="s">
        <v>223</v>
      </c>
      <c r="C24" s="91" t="s">
        <v>224</v>
      </c>
      <c r="D24" s="91" t="s">
        <v>226</v>
      </c>
      <c r="E24" s="91" t="s">
        <v>225</v>
      </c>
    </row>
    <row r="25" spans="1:5" s="17" customFormat="1" ht="12.75">
      <c r="A25" s="91" t="s">
        <v>227</v>
      </c>
      <c r="B25" s="91" t="s">
        <v>228</v>
      </c>
      <c r="C25" s="91" t="s">
        <v>229</v>
      </c>
      <c r="D25" s="91" t="s">
        <v>230</v>
      </c>
      <c r="E25" s="91" t="s">
        <v>225</v>
      </c>
    </row>
    <row r="26" spans="1:7" ht="12.75">
      <c r="A26" s="91" t="s">
        <v>231</v>
      </c>
      <c r="B26" s="91" t="s">
        <v>312</v>
      </c>
      <c r="C26" s="91" t="s">
        <v>232</v>
      </c>
      <c r="D26" s="91" t="s">
        <v>233</v>
      </c>
      <c r="E26" s="91"/>
      <c r="F26" s="17"/>
      <c r="G26" s="17"/>
    </row>
    <row r="27" spans="1:7" ht="12.75">
      <c r="A27" s="91" t="s">
        <v>234</v>
      </c>
      <c r="B27" s="11" t="s">
        <v>313</v>
      </c>
      <c r="C27" s="91" t="s">
        <v>235</v>
      </c>
      <c r="D27" s="91" t="s">
        <v>237</v>
      </c>
      <c r="E27" s="91" t="s">
        <v>236</v>
      </c>
      <c r="F27" s="17"/>
      <c r="G27" s="17"/>
    </row>
    <row r="28" spans="1:7" ht="12.75">
      <c r="A28" s="91" t="s">
        <v>238</v>
      </c>
      <c r="B28" s="92" t="s">
        <v>314</v>
      </c>
      <c r="C28" s="91" t="s">
        <v>239</v>
      </c>
      <c r="D28" s="91" t="s">
        <v>240</v>
      </c>
      <c r="E28" s="91"/>
      <c r="F28" s="17"/>
      <c r="G28" s="17"/>
    </row>
    <row r="29" spans="1:7" ht="12.75">
      <c r="A29" s="91" t="s">
        <v>241</v>
      </c>
      <c r="B29" s="11" t="s">
        <v>315</v>
      </c>
      <c r="C29" s="91" t="s">
        <v>242</v>
      </c>
      <c r="D29" s="91" t="s">
        <v>243</v>
      </c>
      <c r="E29" s="91"/>
      <c r="F29" s="17"/>
      <c r="G29" s="17"/>
    </row>
    <row r="30" spans="1:7" ht="12.75">
      <c r="A30" s="91" t="s">
        <v>244</v>
      </c>
      <c r="B30" s="11" t="s">
        <v>316</v>
      </c>
      <c r="C30" s="91" t="s">
        <v>245</v>
      </c>
      <c r="D30" s="91" t="s">
        <v>247</v>
      </c>
      <c r="E30" s="91" t="s">
        <v>246</v>
      </c>
      <c r="F30" s="17"/>
      <c r="G30" s="17"/>
    </row>
    <row r="31" spans="1:7" ht="12.75">
      <c r="A31" s="91" t="s">
        <v>248</v>
      </c>
      <c r="B31" s="92" t="s">
        <v>317</v>
      </c>
      <c r="C31" s="91" t="s">
        <v>249</v>
      </c>
      <c r="D31" s="91" t="s">
        <v>251</v>
      </c>
      <c r="E31" s="91" t="s">
        <v>250</v>
      </c>
      <c r="F31" s="17"/>
      <c r="G31" s="17"/>
    </row>
    <row r="32" spans="1:7" ht="12.75">
      <c r="A32" s="91" t="s">
        <v>252</v>
      </c>
      <c r="B32" s="91" t="s">
        <v>253</v>
      </c>
      <c r="C32" s="91" t="s">
        <v>254</v>
      </c>
      <c r="D32" s="91" t="s">
        <v>255</v>
      </c>
      <c r="E32" s="91" t="s">
        <v>250</v>
      </c>
      <c r="F32" s="17"/>
      <c r="G32" s="17"/>
    </row>
    <row r="33" spans="1:7" ht="12.75">
      <c r="A33" s="91" t="s">
        <v>256</v>
      </c>
      <c r="B33" s="91" t="s">
        <v>257</v>
      </c>
      <c r="C33" s="91" t="s">
        <v>258</v>
      </c>
      <c r="D33" s="91" t="s">
        <v>259</v>
      </c>
      <c r="E33" s="91"/>
      <c r="F33" s="17"/>
      <c r="G33" s="17"/>
    </row>
    <row r="34" spans="1:7" ht="12.75">
      <c r="A34" s="91" t="s">
        <v>260</v>
      </c>
      <c r="B34" s="91" t="s">
        <v>257</v>
      </c>
      <c r="C34" s="91" t="s">
        <v>261</v>
      </c>
      <c r="D34" s="91" t="s">
        <v>259</v>
      </c>
      <c r="E34" s="91"/>
      <c r="F34" s="17"/>
      <c r="G34" s="17"/>
    </row>
    <row r="35" spans="1:7" ht="12.75">
      <c r="A35" s="91" t="s">
        <v>262</v>
      </c>
      <c r="B35" s="91" t="s">
        <v>263</v>
      </c>
      <c r="C35" s="91" t="s">
        <v>264</v>
      </c>
      <c r="D35" s="91" t="s">
        <v>265</v>
      </c>
      <c r="E35" s="91"/>
      <c r="F35" s="17"/>
      <c r="G35" s="17"/>
    </row>
    <row r="36" spans="1:7" ht="12.75">
      <c r="A36" s="91" t="s">
        <v>266</v>
      </c>
      <c r="B36" s="92" t="s">
        <v>318</v>
      </c>
      <c r="C36" s="91" t="s">
        <v>267</v>
      </c>
      <c r="D36" s="91" t="s">
        <v>268</v>
      </c>
      <c r="E36" s="91"/>
      <c r="F36" s="17"/>
      <c r="G36" s="17"/>
    </row>
    <row r="37" spans="1:7" ht="12.75">
      <c r="A37" s="91" t="s">
        <v>269</v>
      </c>
      <c r="B37" s="92" t="s">
        <v>326</v>
      </c>
      <c r="C37" s="91" t="s">
        <v>270</v>
      </c>
      <c r="D37" s="91" t="s">
        <v>271</v>
      </c>
      <c r="E37" s="91" t="s">
        <v>206</v>
      </c>
      <c r="F37" s="17"/>
      <c r="G37" s="17"/>
    </row>
    <row r="38" spans="1:7" ht="12.75">
      <c r="A38" s="91" t="s">
        <v>272</v>
      </c>
      <c r="B38" s="91"/>
      <c r="C38" s="91" t="s">
        <v>273</v>
      </c>
      <c r="D38" s="91" t="s">
        <v>275</v>
      </c>
      <c r="E38" s="91" t="s">
        <v>274</v>
      </c>
      <c r="F38" s="17"/>
      <c r="G38" s="17"/>
    </row>
    <row r="39" spans="1:7" ht="12.75">
      <c r="A39" s="91" t="s">
        <v>276</v>
      </c>
      <c r="B39" s="11" t="s">
        <v>319</v>
      </c>
      <c r="C39" s="91" t="s">
        <v>277</v>
      </c>
      <c r="D39" s="91" t="s">
        <v>278</v>
      </c>
      <c r="E39" s="91"/>
      <c r="F39" s="17"/>
      <c r="G39" s="17"/>
    </row>
    <row r="40" spans="1:7" ht="12.75">
      <c r="A40" s="91" t="s">
        <v>279</v>
      </c>
      <c r="B40" s="92" t="s">
        <v>320</v>
      </c>
      <c r="C40" s="91" t="s">
        <v>280</v>
      </c>
      <c r="D40" s="91" t="s">
        <v>281</v>
      </c>
      <c r="E40" s="91" t="s">
        <v>274</v>
      </c>
      <c r="F40" s="17"/>
      <c r="G40" s="17"/>
    </row>
    <row r="41" spans="1:7" ht="12.75">
      <c r="A41" s="91" t="s">
        <v>282</v>
      </c>
      <c r="B41" s="11" t="s">
        <v>321</v>
      </c>
      <c r="C41" s="91" t="s">
        <v>283</v>
      </c>
      <c r="D41" s="91" t="s">
        <v>284</v>
      </c>
      <c r="E41" s="91"/>
      <c r="F41" s="17"/>
      <c r="G41" s="17"/>
    </row>
    <row r="42" spans="1:7" ht="12.75">
      <c r="A42" s="91" t="s">
        <v>285</v>
      </c>
      <c r="B42" s="91" t="s">
        <v>322</v>
      </c>
      <c r="C42" s="91" t="s">
        <v>286</v>
      </c>
      <c r="D42" s="91" t="s">
        <v>287</v>
      </c>
      <c r="E42" s="91"/>
      <c r="F42" s="17"/>
      <c r="G42" s="17"/>
    </row>
    <row r="43" spans="1:7" ht="12.75">
      <c r="A43" s="91" t="s">
        <v>288</v>
      </c>
      <c r="B43" s="11" t="s">
        <v>323</v>
      </c>
      <c r="C43" s="91" t="s">
        <v>289</v>
      </c>
      <c r="D43" s="91" t="s">
        <v>290</v>
      </c>
      <c r="E43" s="91"/>
      <c r="F43" s="17"/>
      <c r="G43" s="17"/>
    </row>
    <row r="44" spans="1:7" ht="12.75">
      <c r="A44" s="91" t="s">
        <v>291</v>
      </c>
      <c r="B44" s="92" t="s">
        <v>324</v>
      </c>
      <c r="C44" s="91" t="s">
        <v>292</v>
      </c>
      <c r="D44" s="91" t="s">
        <v>293</v>
      </c>
      <c r="E44" s="91" t="s">
        <v>199</v>
      </c>
      <c r="F44" s="17"/>
      <c r="G44" s="17"/>
    </row>
    <row r="45" spans="1:7" ht="12.75">
      <c r="A45" s="91" t="s">
        <v>294</v>
      </c>
      <c r="B45" s="92" t="s">
        <v>325</v>
      </c>
      <c r="C45" s="91" t="s">
        <v>295</v>
      </c>
      <c r="D45" s="91" t="s">
        <v>296</v>
      </c>
      <c r="E45" s="91"/>
      <c r="F45" s="17"/>
      <c r="G45" s="17"/>
    </row>
  </sheetData>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150" zoomScaleNormal="150" zoomScalePageLayoutView="150" workbookViewId="0" topLeftCell="A7"/>
  </sheetViews>
  <sheetFormatPr defaultColWidth="11.421875" defaultRowHeight="12.75"/>
  <cols>
    <col min="1" max="1" width="18.8515625" style="0" customWidth="1"/>
    <col min="2" max="2" width="10.28125" style="0" customWidth="1"/>
    <col min="3" max="3" width="11.8515625" style="0" customWidth="1"/>
    <col min="4" max="4" width="8.28125" style="0" customWidth="1"/>
    <col min="5" max="5" width="8.421875" style="0" customWidth="1"/>
    <col min="6" max="6" width="8.140625" style="0" customWidth="1"/>
    <col min="7" max="7" width="8.28125" style="0" customWidth="1"/>
    <col min="8" max="8" width="12.00390625" style="0" customWidth="1"/>
    <col min="9" max="9" width="7.140625" style="0" customWidth="1"/>
    <col min="10" max="10" width="17.421875" style="0" customWidth="1"/>
    <col min="11" max="13" width="11.421875" style="0" customWidth="1"/>
    <col min="14" max="14" width="6.00390625" style="0" customWidth="1"/>
    <col min="15" max="15" width="7.421875" style="0" customWidth="1"/>
  </cols>
  <sheetData>
    <row r="1" ht="12.75">
      <c r="A1" s="34" t="s">
        <v>424</v>
      </c>
    </row>
    <row r="2" spans="2:10" ht="48">
      <c r="B2" s="140" t="s">
        <v>335</v>
      </c>
      <c r="C2" s="106" t="s">
        <v>339</v>
      </c>
      <c r="D2" s="140" t="s">
        <v>330</v>
      </c>
      <c r="E2" s="141" t="s">
        <v>339</v>
      </c>
      <c r="F2" s="142" t="s">
        <v>330</v>
      </c>
      <c r="G2" s="141" t="s">
        <v>339</v>
      </c>
      <c r="H2" s="140" t="s">
        <v>340</v>
      </c>
      <c r="J2" t="s">
        <v>347</v>
      </c>
    </row>
    <row r="3" spans="2:15" ht="50" customHeight="1">
      <c r="B3" s="100" t="s">
        <v>393</v>
      </c>
      <c r="C3" s="139" t="s">
        <v>332</v>
      </c>
      <c r="D3" s="160" t="s">
        <v>333</v>
      </c>
      <c r="E3" s="160"/>
      <c r="F3" s="160" t="s">
        <v>334</v>
      </c>
      <c r="G3" s="160"/>
      <c r="K3" s="154" t="s">
        <v>338</v>
      </c>
      <c r="L3" s="154"/>
      <c r="M3" s="154"/>
      <c r="N3" s="154"/>
      <c r="O3" s="154"/>
    </row>
    <row r="4" spans="1:14" ht="12.75">
      <c r="A4" s="11" t="s">
        <v>392</v>
      </c>
      <c r="B4">
        <v>0</v>
      </c>
      <c r="C4" s="94">
        <v>0</v>
      </c>
      <c r="D4">
        <v>54</v>
      </c>
      <c r="E4" s="95">
        <f>D4/100</f>
        <v>0.54</v>
      </c>
      <c r="F4">
        <v>192</v>
      </c>
      <c r="G4" s="95">
        <f>F4/100</f>
        <v>1.92</v>
      </c>
      <c r="H4" s="2">
        <f>G4*2.04</f>
        <v>3.9168</v>
      </c>
      <c r="K4" s="96" t="s">
        <v>332</v>
      </c>
      <c r="L4" s="96" t="s">
        <v>333</v>
      </c>
      <c r="M4" s="96" t="s">
        <v>334</v>
      </c>
      <c r="N4" s="96"/>
    </row>
    <row r="5" spans="1:14" ht="12.75">
      <c r="A5" s="11" t="s">
        <v>391</v>
      </c>
      <c r="B5" s="2">
        <f>5.33*2</f>
        <v>10.66</v>
      </c>
      <c r="C5" s="95">
        <f>B5/B$8</f>
        <v>5.466666666666666</v>
      </c>
      <c r="D5">
        <v>480</v>
      </c>
      <c r="E5" s="95">
        <f aca="true" t="shared" si="0" ref="E5:E8">D5/100</f>
        <v>4.8</v>
      </c>
      <c r="F5">
        <v>352</v>
      </c>
      <c r="G5" s="95">
        <f aca="true" t="shared" si="1" ref="G5:G8">F5/100</f>
        <v>3.52</v>
      </c>
      <c r="H5" s="2">
        <f aca="true" t="shared" si="2" ref="H5:H8">G5*2.04</f>
        <v>7.1808000000000005</v>
      </c>
      <c r="J5" t="s">
        <v>341</v>
      </c>
      <c r="K5" s="97">
        <v>0</v>
      </c>
      <c r="L5" s="98">
        <v>0.54</v>
      </c>
      <c r="M5" s="98">
        <v>1.92</v>
      </c>
      <c r="N5" s="107"/>
    </row>
    <row r="6" spans="1:15" ht="12.75">
      <c r="A6" s="11" t="s">
        <v>328</v>
      </c>
      <c r="B6" s="2">
        <f>B4+B5</f>
        <v>10.66</v>
      </c>
      <c r="C6" s="95">
        <f>B6/B$8</f>
        <v>5.466666666666666</v>
      </c>
      <c r="D6">
        <f>534</f>
        <v>534</v>
      </c>
      <c r="E6" s="95">
        <f t="shared" si="0"/>
        <v>5.34</v>
      </c>
      <c r="F6">
        <v>544</v>
      </c>
      <c r="G6" s="95">
        <f t="shared" si="1"/>
        <v>5.44</v>
      </c>
      <c r="H6" s="2">
        <f t="shared" si="2"/>
        <v>11.097600000000002</v>
      </c>
      <c r="J6" t="s">
        <v>342</v>
      </c>
      <c r="K6" s="98">
        <f>C5</f>
        <v>5.466666666666666</v>
      </c>
      <c r="L6" s="98">
        <f>E5</f>
        <v>4.8</v>
      </c>
      <c r="M6" s="98">
        <f>G5</f>
        <v>3.52</v>
      </c>
      <c r="N6" s="104"/>
      <c r="O6" s="99"/>
    </row>
    <row r="7" spans="1:15" ht="12.75">
      <c r="A7" s="11" t="s">
        <v>388</v>
      </c>
      <c r="B7" s="2">
        <f>2.67/2</f>
        <v>1.335</v>
      </c>
      <c r="C7" s="95">
        <f>B7/B$8</f>
        <v>0.6846153846153845</v>
      </c>
      <c r="D7">
        <v>60</v>
      </c>
      <c r="E7" s="95">
        <f t="shared" si="0"/>
        <v>0.6</v>
      </c>
      <c r="F7">
        <v>44</v>
      </c>
      <c r="G7" s="95">
        <f t="shared" si="1"/>
        <v>0.44</v>
      </c>
      <c r="H7" s="2">
        <f t="shared" si="2"/>
        <v>0.8976000000000001</v>
      </c>
      <c r="J7" s="17" t="s">
        <v>328</v>
      </c>
      <c r="K7" s="98">
        <f>C6</f>
        <v>5.466666666666666</v>
      </c>
      <c r="L7" s="98">
        <f>E6</f>
        <v>5.34</v>
      </c>
      <c r="M7" s="98">
        <f>G6</f>
        <v>5.44</v>
      </c>
      <c r="N7" s="104"/>
      <c r="O7" s="99"/>
    </row>
    <row r="8" spans="1:14" ht="12.75">
      <c r="A8" s="11" t="s">
        <v>331</v>
      </c>
      <c r="B8">
        <f>1.3+0.65</f>
        <v>1.9500000000000002</v>
      </c>
      <c r="C8" s="94">
        <f>B8/B$8</f>
        <v>1</v>
      </c>
      <c r="D8">
        <v>100</v>
      </c>
      <c r="E8" s="95">
        <f t="shared" si="0"/>
        <v>1</v>
      </c>
      <c r="F8">
        <v>100</v>
      </c>
      <c r="G8" s="95">
        <f t="shared" si="1"/>
        <v>1</v>
      </c>
      <c r="H8" s="2">
        <f t="shared" si="2"/>
        <v>2.04</v>
      </c>
      <c r="J8" t="s">
        <v>329</v>
      </c>
      <c r="K8" s="98">
        <f>C7</f>
        <v>0.6846153846153845</v>
      </c>
      <c r="L8" s="98">
        <v>0.6</v>
      </c>
      <c r="M8" s="98">
        <v>0.44</v>
      </c>
      <c r="N8" s="104"/>
    </row>
    <row r="9" spans="1:15" ht="12.75">
      <c r="A9" s="11"/>
      <c r="K9" s="98"/>
      <c r="L9" s="98"/>
      <c r="M9" s="98"/>
      <c r="N9" s="104"/>
      <c r="O9" s="98"/>
    </row>
    <row r="10" spans="1:14" ht="12.75">
      <c r="A10" s="11"/>
      <c r="E10" s="103"/>
      <c r="F10" s="17"/>
      <c r="G10" s="103"/>
      <c r="K10" s="98"/>
      <c r="L10" s="98"/>
      <c r="M10" s="98"/>
      <c r="N10" s="98"/>
    </row>
    <row r="11" spans="10:14" ht="12.75">
      <c r="J11" t="s">
        <v>343</v>
      </c>
      <c r="K11" s="105">
        <f>K8/K6</f>
        <v>0.125234521575985</v>
      </c>
      <c r="L11" s="105">
        <f>L8/L6</f>
        <v>0.125</v>
      </c>
      <c r="M11" s="105">
        <f>M8/M6</f>
        <v>0.125</v>
      </c>
      <c r="N11" s="105"/>
    </row>
    <row r="14" spans="2:3" ht="12.75">
      <c r="B14" s="96"/>
      <c r="C14" s="96"/>
    </row>
    <row r="16" ht="12.75">
      <c r="A16" s="34" t="s">
        <v>425</v>
      </c>
    </row>
    <row r="18" ht="16">
      <c r="A18" s="143" t="s">
        <v>395</v>
      </c>
    </row>
    <row r="20" spans="1:14" ht="13">
      <c r="A20" s="161"/>
      <c r="B20" s="162" t="s">
        <v>396</v>
      </c>
      <c r="C20" s="162"/>
      <c r="D20" s="162"/>
      <c r="E20" s="162"/>
      <c r="F20" s="162"/>
      <c r="G20" s="162" t="s">
        <v>397</v>
      </c>
      <c r="H20" s="162"/>
      <c r="I20" s="162"/>
      <c r="J20" s="162"/>
      <c r="K20" s="163" t="s">
        <v>398</v>
      </c>
      <c r="L20" s="163" t="s">
        <v>399</v>
      </c>
      <c r="N20" s="144" t="s">
        <v>400</v>
      </c>
    </row>
    <row r="21" spans="1:14" ht="13">
      <c r="A21" s="161"/>
      <c r="B21" s="145" t="s">
        <v>401</v>
      </c>
      <c r="C21" s="145">
        <v>0.028</v>
      </c>
      <c r="D21" s="145">
        <v>0.01</v>
      </c>
      <c r="E21" s="145">
        <v>0.005</v>
      </c>
      <c r="F21" s="145" t="s">
        <v>402</v>
      </c>
      <c r="G21" s="145" t="s">
        <v>403</v>
      </c>
      <c r="H21" s="145" t="s">
        <v>404</v>
      </c>
      <c r="I21" s="145" t="s">
        <v>405</v>
      </c>
      <c r="J21" s="145" t="s">
        <v>406</v>
      </c>
      <c r="K21" s="163"/>
      <c r="L21" s="163"/>
      <c r="N21" s="146" t="s">
        <v>407</v>
      </c>
    </row>
    <row r="22" spans="1:14" ht="15">
      <c r="A22" s="145" t="s">
        <v>408</v>
      </c>
      <c r="B22" s="145">
        <v>0.6464</v>
      </c>
      <c r="C22" s="145">
        <v>0.6595</v>
      </c>
      <c r="D22" s="145">
        <v>0.8209</v>
      </c>
      <c r="E22" s="145">
        <v>0.8259</v>
      </c>
      <c r="F22" s="145">
        <v>0.8003</v>
      </c>
      <c r="G22" s="145">
        <v>0.7778</v>
      </c>
      <c r="H22" s="145">
        <v>0.7804</v>
      </c>
      <c r="I22" s="145">
        <v>0.7778</v>
      </c>
      <c r="J22" s="145">
        <v>0.7804</v>
      </c>
      <c r="K22" s="147">
        <f>AVERAGE(B22:J22)</f>
        <v>0.7632666666666666</v>
      </c>
      <c r="L22" s="145">
        <f>STDEV(B22:J22)</f>
        <v>0.0652407847898843</v>
      </c>
      <c r="N22" s="146" t="s">
        <v>409</v>
      </c>
    </row>
    <row r="23" spans="1:14" ht="15">
      <c r="A23" s="145" t="s">
        <v>410</v>
      </c>
      <c r="B23" s="145">
        <v>0.658</v>
      </c>
      <c r="C23" s="145">
        <v>0.6808</v>
      </c>
      <c r="D23" s="145">
        <v>0.9221</v>
      </c>
      <c r="E23" s="145">
        <v>0.947</v>
      </c>
      <c r="F23" s="145">
        <v>0.9437</v>
      </c>
      <c r="G23" s="145">
        <v>0.9471</v>
      </c>
      <c r="H23" s="145">
        <v>0.9482</v>
      </c>
      <c r="I23" s="145">
        <v>0.9471</v>
      </c>
      <c r="J23" s="145">
        <v>0.9482</v>
      </c>
      <c r="K23" s="147">
        <f>AVERAGE(B23:J23)</f>
        <v>0.8824666666666666</v>
      </c>
      <c r="L23" s="145">
        <f>STDEV(B23:J23)</f>
        <v>0.12121070497278806</v>
      </c>
      <c r="N23" s="146" t="s">
        <v>411</v>
      </c>
    </row>
    <row r="24" ht="13">
      <c r="N24" s="146" t="s">
        <v>412</v>
      </c>
    </row>
    <row r="25" ht="15">
      <c r="N25" s="148" t="s">
        <v>413</v>
      </c>
    </row>
    <row r="26" ht="15">
      <c r="N26" s="148"/>
    </row>
    <row r="27" ht="14.25">
      <c r="N27" s="144" t="s">
        <v>414</v>
      </c>
    </row>
    <row r="28" ht="15">
      <c r="N28" s="146" t="s">
        <v>415</v>
      </c>
    </row>
    <row r="29" ht="15">
      <c r="N29" s="146" t="s">
        <v>416</v>
      </c>
    </row>
    <row r="30" ht="15">
      <c r="N30" s="146" t="s">
        <v>417</v>
      </c>
    </row>
  </sheetData>
  <mergeCells count="8">
    <mergeCell ref="K3:O3"/>
    <mergeCell ref="D3:E3"/>
    <mergeCell ref="F3:G3"/>
    <mergeCell ref="A20:A21"/>
    <mergeCell ref="B20:F20"/>
    <mergeCell ref="G20:J20"/>
    <mergeCell ref="K20:K21"/>
    <mergeCell ref="L20:L21"/>
  </mergeCells>
  <printOptions/>
  <pageMargins left="0.75" right="0.75" top="1" bottom="1" header="0.5" footer="0.5"/>
  <pageSetup horizontalDpi="600" verticalDpi="600"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1"/>
  <sheetViews>
    <sheetView workbookViewId="0" topLeftCell="A199">
      <selection activeCell="C38" sqref="C38"/>
    </sheetView>
  </sheetViews>
  <sheetFormatPr defaultColWidth="11.421875" defaultRowHeight="12.75"/>
  <cols>
    <col min="1" max="1" width="11.00390625" style="17" customWidth="1"/>
    <col min="2" max="2" width="16.7109375" style="17" customWidth="1"/>
    <col min="3" max="3" width="47.7109375" style="17" customWidth="1"/>
    <col min="4" max="5" width="10.8515625" style="17" customWidth="1"/>
    <col min="6" max="9" width="4.28125" style="17" customWidth="1"/>
    <col min="10" max="11" width="10.8515625" style="17" customWidth="1"/>
    <col min="12" max="14" width="8.421875" style="17" customWidth="1"/>
    <col min="15" max="15" width="2.28125" style="17" customWidth="1"/>
    <col min="16" max="16" width="8.421875" style="17" customWidth="1"/>
  </cols>
  <sheetData>
    <row r="1" spans="1:16" ht="12.75">
      <c r="A1" s="17" t="s">
        <v>430</v>
      </c>
      <c r="B1" s="17" t="s">
        <v>431</v>
      </c>
      <c r="C1" s="17" t="s">
        <v>432</v>
      </c>
      <c r="D1" s="17" t="s">
        <v>433</v>
      </c>
      <c r="E1" s="17" t="s">
        <v>434</v>
      </c>
      <c r="F1" s="17" t="s">
        <v>435</v>
      </c>
      <c r="G1" s="17" t="s">
        <v>436</v>
      </c>
      <c r="H1" s="17" t="s">
        <v>437</v>
      </c>
      <c r="I1" s="17" t="s">
        <v>438</v>
      </c>
      <c r="J1" s="17" t="s">
        <v>301</v>
      </c>
      <c r="K1" s="17" t="s">
        <v>439</v>
      </c>
      <c r="L1" s="17" t="s">
        <v>440</v>
      </c>
      <c r="M1" s="17" t="s">
        <v>441</v>
      </c>
      <c r="N1" s="17" t="s">
        <v>362</v>
      </c>
      <c r="O1" s="17" t="s">
        <v>442</v>
      </c>
      <c r="P1" s="17" t="s">
        <v>443</v>
      </c>
    </row>
    <row r="2" spans="1:16" ht="12.75">
      <c r="A2" s="17" t="s">
        <v>444</v>
      </c>
      <c r="B2" s="17" t="s">
        <v>445</v>
      </c>
      <c r="C2" s="17" t="s">
        <v>446</v>
      </c>
      <c r="D2" s="17">
        <v>-1000</v>
      </c>
      <c r="E2" s="17">
        <v>1000</v>
      </c>
      <c r="F2" s="17">
        <v>0</v>
      </c>
      <c r="G2" s="17">
        <v>0</v>
      </c>
      <c r="H2" s="17" t="s">
        <v>447</v>
      </c>
      <c r="I2" s="17" t="s">
        <v>447</v>
      </c>
      <c r="J2" s="17" t="s">
        <v>448</v>
      </c>
      <c r="K2" s="17" t="s">
        <v>447</v>
      </c>
      <c r="L2" s="17" t="s">
        <v>447</v>
      </c>
      <c r="M2" s="17" t="s">
        <v>447</v>
      </c>
      <c r="N2" s="17" t="s">
        <v>447</v>
      </c>
      <c r="O2" s="17">
        <v>2</v>
      </c>
      <c r="P2" s="17" t="s">
        <v>447</v>
      </c>
    </row>
    <row r="3" spans="1:16" ht="12.75">
      <c r="A3" s="17" t="s">
        <v>449</v>
      </c>
      <c r="B3" s="17" t="s">
        <v>450</v>
      </c>
      <c r="C3" s="17" t="s">
        <v>451</v>
      </c>
      <c r="D3" s="17">
        <v>-1000</v>
      </c>
      <c r="E3" s="17">
        <v>1000</v>
      </c>
      <c r="F3" s="17">
        <v>0</v>
      </c>
      <c r="G3" s="17">
        <v>0</v>
      </c>
      <c r="H3" s="17" t="s">
        <v>447</v>
      </c>
      <c r="I3" s="17" t="s">
        <v>447</v>
      </c>
      <c r="J3" s="17" t="s">
        <v>447</v>
      </c>
      <c r="K3" s="17" t="s">
        <v>447</v>
      </c>
      <c r="L3" s="17" t="s">
        <v>447</v>
      </c>
      <c r="M3" s="17" t="s">
        <v>447</v>
      </c>
      <c r="N3" s="17" t="s">
        <v>447</v>
      </c>
      <c r="O3" s="17">
        <v>2</v>
      </c>
      <c r="P3" s="17" t="s">
        <v>447</v>
      </c>
    </row>
    <row r="4" spans="1:16" ht="12.75">
      <c r="A4" s="17" t="s">
        <v>452</v>
      </c>
      <c r="B4" s="17" t="s">
        <v>450</v>
      </c>
      <c r="C4" s="17" t="s">
        <v>453</v>
      </c>
      <c r="D4" s="17">
        <v>-1000</v>
      </c>
      <c r="E4" s="17">
        <v>1000</v>
      </c>
      <c r="F4" s="17">
        <v>0</v>
      </c>
      <c r="G4" s="17">
        <v>0</v>
      </c>
      <c r="H4" s="17" t="s">
        <v>447</v>
      </c>
      <c r="I4" s="17" t="s">
        <v>447</v>
      </c>
      <c r="J4" s="17" t="s">
        <v>447</v>
      </c>
      <c r="K4" s="17" t="s">
        <v>447</v>
      </c>
      <c r="L4" s="17" t="s">
        <v>447</v>
      </c>
      <c r="M4" s="17" t="s">
        <v>447</v>
      </c>
      <c r="N4" s="17" t="s">
        <v>447</v>
      </c>
      <c r="O4" s="17">
        <v>2</v>
      </c>
      <c r="P4" s="17" t="s">
        <v>447</v>
      </c>
    </row>
    <row r="5" spans="1:16" ht="12.75">
      <c r="A5" s="17" t="s">
        <v>454</v>
      </c>
      <c r="B5" s="17" t="s">
        <v>447</v>
      </c>
      <c r="C5" s="17" t="s">
        <v>455</v>
      </c>
      <c r="D5" s="17">
        <v>-1000</v>
      </c>
      <c r="E5" s="17">
        <v>1000</v>
      </c>
      <c r="F5" s="17">
        <v>0</v>
      </c>
      <c r="G5" s="17">
        <v>0</v>
      </c>
      <c r="H5" s="17" t="s">
        <v>447</v>
      </c>
      <c r="I5" s="17" t="s">
        <v>447</v>
      </c>
      <c r="J5" s="17" t="s">
        <v>447</v>
      </c>
      <c r="K5" s="17" t="s">
        <v>447</v>
      </c>
      <c r="L5" s="17" t="s">
        <v>447</v>
      </c>
      <c r="M5" s="17" t="s">
        <v>447</v>
      </c>
      <c r="N5" s="17" t="s">
        <v>447</v>
      </c>
      <c r="O5" s="17">
        <v>2</v>
      </c>
      <c r="P5" s="17" t="s">
        <v>447</v>
      </c>
    </row>
    <row r="6" spans="1:16" ht="12.75">
      <c r="A6" s="17" t="s">
        <v>456</v>
      </c>
      <c r="B6" s="17" t="s">
        <v>456</v>
      </c>
      <c r="C6" s="17" t="s">
        <v>457</v>
      </c>
      <c r="D6" s="17">
        <v>0</v>
      </c>
      <c r="E6" s="17">
        <v>1000</v>
      </c>
      <c r="F6" s="17">
        <v>0</v>
      </c>
      <c r="G6" s="17">
        <v>0</v>
      </c>
      <c r="H6" s="17" t="s">
        <v>447</v>
      </c>
      <c r="I6" s="17" t="s">
        <v>447</v>
      </c>
      <c r="J6" s="17" t="s">
        <v>448</v>
      </c>
      <c r="K6" s="17" t="s">
        <v>447</v>
      </c>
      <c r="L6" s="17" t="s">
        <v>447</v>
      </c>
      <c r="M6" s="17" t="s">
        <v>447</v>
      </c>
      <c r="N6" s="17" t="s">
        <v>447</v>
      </c>
      <c r="O6" s="17">
        <v>2</v>
      </c>
      <c r="P6" s="17" t="s">
        <v>447</v>
      </c>
    </row>
    <row r="7" spans="1:16" ht="12.75">
      <c r="A7" s="17" t="s">
        <v>458</v>
      </c>
      <c r="B7" s="17" t="s">
        <v>458</v>
      </c>
      <c r="C7" s="17" t="s">
        <v>459</v>
      </c>
      <c r="D7" s="17">
        <v>0</v>
      </c>
      <c r="E7" s="17">
        <v>1000</v>
      </c>
      <c r="F7" s="17">
        <v>0</v>
      </c>
      <c r="G7" s="17">
        <v>0</v>
      </c>
      <c r="H7" s="17" t="s">
        <v>447</v>
      </c>
      <c r="I7" s="17" t="s">
        <v>447</v>
      </c>
      <c r="J7" s="17" t="s">
        <v>448</v>
      </c>
      <c r="K7" s="17" t="s">
        <v>447</v>
      </c>
      <c r="L7" s="17" t="s">
        <v>447</v>
      </c>
      <c r="M7" s="17" t="s">
        <v>447</v>
      </c>
      <c r="N7" s="17" t="s">
        <v>447</v>
      </c>
      <c r="O7" s="17">
        <v>2</v>
      </c>
      <c r="P7" s="17" t="s">
        <v>447</v>
      </c>
    </row>
    <row r="8" spans="1:16" ht="12.75">
      <c r="A8" s="17" t="s">
        <v>460</v>
      </c>
      <c r="B8" s="17" t="s">
        <v>461</v>
      </c>
      <c r="C8" s="17" t="s">
        <v>462</v>
      </c>
      <c r="D8" s="17">
        <v>0</v>
      </c>
      <c r="E8" s="17">
        <v>1000</v>
      </c>
      <c r="F8" s="17">
        <v>0</v>
      </c>
      <c r="G8" s="17">
        <v>0</v>
      </c>
      <c r="H8" s="17" t="s">
        <v>447</v>
      </c>
      <c r="I8" s="17" t="s">
        <v>447</v>
      </c>
      <c r="J8" s="17" t="s">
        <v>448</v>
      </c>
      <c r="K8" s="17" t="s">
        <v>447</v>
      </c>
      <c r="L8" s="17" t="s">
        <v>447</v>
      </c>
      <c r="M8" s="17" t="s">
        <v>447</v>
      </c>
      <c r="N8" s="17" t="s">
        <v>447</v>
      </c>
      <c r="O8" s="17">
        <v>2</v>
      </c>
      <c r="P8" s="17" t="s">
        <v>447</v>
      </c>
    </row>
    <row r="9" spans="1:16" ht="12.75">
      <c r="A9" s="17" t="s">
        <v>463</v>
      </c>
      <c r="B9" s="17" t="s">
        <v>464</v>
      </c>
      <c r="C9" s="17" t="s">
        <v>465</v>
      </c>
      <c r="D9" s="17">
        <v>-1000</v>
      </c>
      <c r="E9" s="17">
        <v>1000</v>
      </c>
      <c r="F9" s="17">
        <v>0</v>
      </c>
      <c r="G9" s="17">
        <v>0</v>
      </c>
      <c r="H9" s="17" t="s">
        <v>447</v>
      </c>
      <c r="I9" s="17" t="s">
        <v>447</v>
      </c>
      <c r="J9" s="17" t="s">
        <v>447</v>
      </c>
      <c r="K9" s="17" t="s">
        <v>447</v>
      </c>
      <c r="L9" s="17">
        <v>43018</v>
      </c>
      <c r="M9" s="17" t="s">
        <v>447</v>
      </c>
      <c r="N9" s="17" t="s">
        <v>447</v>
      </c>
      <c r="O9" s="17">
        <v>2</v>
      </c>
      <c r="P9" s="17" t="s">
        <v>466</v>
      </c>
    </row>
    <row r="10" spans="1:16" ht="12.75">
      <c r="A10" s="17" t="s">
        <v>467</v>
      </c>
      <c r="B10" s="17" t="s">
        <v>468</v>
      </c>
      <c r="C10" s="17" t="s">
        <v>469</v>
      </c>
      <c r="D10" s="17">
        <v>-1000</v>
      </c>
      <c r="E10" s="17">
        <v>1000</v>
      </c>
      <c r="F10" s="17">
        <v>0</v>
      </c>
      <c r="G10" s="17">
        <v>0</v>
      </c>
      <c r="H10" s="17" t="s">
        <v>447</v>
      </c>
      <c r="I10" s="17" t="s">
        <v>447</v>
      </c>
      <c r="J10" s="17" t="s">
        <v>447</v>
      </c>
      <c r="K10" s="17" t="s">
        <v>447</v>
      </c>
      <c r="L10" s="17" t="s">
        <v>470</v>
      </c>
      <c r="M10" s="17" t="s">
        <v>447</v>
      </c>
      <c r="N10" s="17" t="s">
        <v>447</v>
      </c>
      <c r="O10" s="17">
        <v>2</v>
      </c>
      <c r="P10" s="17" t="s">
        <v>471</v>
      </c>
    </row>
    <row r="11" spans="1:16" ht="12.75">
      <c r="A11" s="17" t="s">
        <v>472</v>
      </c>
      <c r="B11" s="17" t="s">
        <v>447</v>
      </c>
      <c r="C11" s="17" t="s">
        <v>473</v>
      </c>
      <c r="D11" s="17">
        <v>-1000</v>
      </c>
      <c r="E11" s="17">
        <v>1000</v>
      </c>
      <c r="F11" s="17">
        <v>0</v>
      </c>
      <c r="G11" s="17">
        <v>0</v>
      </c>
      <c r="H11" s="17" t="s">
        <v>447</v>
      </c>
      <c r="I11" s="17" t="s">
        <v>447</v>
      </c>
      <c r="J11" s="17" t="s">
        <v>447</v>
      </c>
      <c r="K11" s="17" t="s">
        <v>447</v>
      </c>
      <c r="L11" s="17" t="s">
        <v>447</v>
      </c>
      <c r="M11" s="17" t="s">
        <v>447</v>
      </c>
      <c r="N11" s="17" t="s">
        <v>447</v>
      </c>
      <c r="O11" s="17">
        <v>2</v>
      </c>
      <c r="P11" s="17" t="s">
        <v>447</v>
      </c>
    </row>
    <row r="12" spans="1:16" ht="12.75">
      <c r="A12" s="17" t="s">
        <v>474</v>
      </c>
      <c r="B12" s="17" t="s">
        <v>447</v>
      </c>
      <c r="C12" s="17" t="s">
        <v>475</v>
      </c>
      <c r="D12" s="17">
        <v>-1000</v>
      </c>
      <c r="E12" s="17">
        <v>1000</v>
      </c>
      <c r="F12" s="17">
        <v>0</v>
      </c>
      <c r="G12" s="17">
        <v>0</v>
      </c>
      <c r="H12" s="17" t="s">
        <v>447</v>
      </c>
      <c r="I12" s="17" t="s">
        <v>447</v>
      </c>
      <c r="J12" s="17" t="s">
        <v>447</v>
      </c>
      <c r="K12" s="17" t="s">
        <v>447</v>
      </c>
      <c r="L12" s="17" t="s">
        <v>447</v>
      </c>
      <c r="M12" s="17" t="s">
        <v>447</v>
      </c>
      <c r="N12" s="17" t="s">
        <v>447</v>
      </c>
      <c r="O12" s="17">
        <v>2</v>
      </c>
      <c r="P12" s="17" t="s">
        <v>447</v>
      </c>
    </row>
    <row r="13" spans="1:16" ht="12.75">
      <c r="A13" s="17" t="s">
        <v>476</v>
      </c>
      <c r="B13" s="17" t="s">
        <v>447</v>
      </c>
      <c r="C13" s="17" t="s">
        <v>477</v>
      </c>
      <c r="D13" s="17">
        <v>-1000</v>
      </c>
      <c r="E13" s="17">
        <v>1000</v>
      </c>
      <c r="F13" s="17">
        <v>0</v>
      </c>
      <c r="G13" s="17">
        <v>0</v>
      </c>
      <c r="H13" s="17" t="s">
        <v>447</v>
      </c>
      <c r="I13" s="17" t="s">
        <v>447</v>
      </c>
      <c r="J13" s="17" t="s">
        <v>447</v>
      </c>
      <c r="K13" s="17" t="s">
        <v>447</v>
      </c>
      <c r="L13" s="17" t="s">
        <v>447</v>
      </c>
      <c r="M13" s="17" t="s">
        <v>447</v>
      </c>
      <c r="N13" s="17" t="s">
        <v>447</v>
      </c>
      <c r="O13" s="17">
        <v>2</v>
      </c>
      <c r="P13" s="17" t="s">
        <v>447</v>
      </c>
    </row>
    <row r="14" spans="1:16" ht="12.75">
      <c r="A14" s="17" t="s">
        <v>478</v>
      </c>
      <c r="B14" s="17" t="s">
        <v>447</v>
      </c>
      <c r="C14" s="17" t="s">
        <v>479</v>
      </c>
      <c r="D14" s="17">
        <v>-1000</v>
      </c>
      <c r="E14" s="17">
        <v>1000</v>
      </c>
      <c r="F14" s="17">
        <v>0</v>
      </c>
      <c r="G14" s="17">
        <v>0</v>
      </c>
      <c r="H14" s="17" t="s">
        <v>447</v>
      </c>
      <c r="I14" s="17" t="s">
        <v>447</v>
      </c>
      <c r="J14" s="17" t="s">
        <v>447</v>
      </c>
      <c r="K14" s="17" t="s">
        <v>447</v>
      </c>
      <c r="L14" s="17" t="s">
        <v>447</v>
      </c>
      <c r="M14" s="17" t="s">
        <v>447</v>
      </c>
      <c r="N14" s="17" t="s">
        <v>447</v>
      </c>
      <c r="O14" s="17">
        <v>2</v>
      </c>
      <c r="P14" s="17" t="s">
        <v>447</v>
      </c>
    </row>
    <row r="15" spans="1:16" ht="12.75">
      <c r="A15" s="17" t="s">
        <v>480</v>
      </c>
      <c r="B15" s="17" t="s">
        <v>481</v>
      </c>
      <c r="C15" s="17" t="s">
        <v>482</v>
      </c>
      <c r="D15" s="17">
        <v>0</v>
      </c>
      <c r="E15" s="17">
        <v>1000</v>
      </c>
      <c r="F15" s="17">
        <v>0</v>
      </c>
      <c r="G15" s="17">
        <v>0</v>
      </c>
      <c r="H15" s="17" t="s">
        <v>447</v>
      </c>
      <c r="I15" s="17" t="s">
        <v>447</v>
      </c>
      <c r="J15" s="17" t="s">
        <v>447</v>
      </c>
      <c r="K15" s="17" t="s">
        <v>447</v>
      </c>
      <c r="L15" s="17" t="s">
        <v>447</v>
      </c>
      <c r="M15" s="17" t="s">
        <v>447</v>
      </c>
      <c r="N15" s="17" t="s">
        <v>447</v>
      </c>
      <c r="O15" s="17">
        <v>1</v>
      </c>
      <c r="P15" s="17" t="s">
        <v>447</v>
      </c>
    </row>
    <row r="16" spans="1:16" ht="12.75">
      <c r="A16" s="150" t="s">
        <v>483</v>
      </c>
      <c r="B16" s="150" t="s">
        <v>484</v>
      </c>
      <c r="C16" s="150" t="s">
        <v>485</v>
      </c>
      <c r="D16" s="150">
        <v>1.5</v>
      </c>
      <c r="E16" s="150">
        <v>1.5</v>
      </c>
      <c r="F16" s="150">
        <v>0</v>
      </c>
      <c r="G16" s="150">
        <v>0</v>
      </c>
      <c r="H16" s="150" t="s">
        <v>447</v>
      </c>
      <c r="I16" s="150" t="s">
        <v>447</v>
      </c>
      <c r="J16" s="150" t="s">
        <v>447</v>
      </c>
      <c r="K16" s="150" t="s">
        <v>447</v>
      </c>
      <c r="L16" s="150" t="s">
        <v>486</v>
      </c>
      <c r="M16" s="150" t="s">
        <v>447</v>
      </c>
      <c r="N16" s="150" t="s">
        <v>447</v>
      </c>
      <c r="O16" s="150">
        <v>2</v>
      </c>
      <c r="P16" s="150" t="s">
        <v>487</v>
      </c>
    </row>
    <row r="17" spans="1:16" ht="12.75">
      <c r="A17" s="17" t="s">
        <v>488</v>
      </c>
      <c r="B17" s="17" t="s">
        <v>489</v>
      </c>
      <c r="C17" s="17" t="s">
        <v>490</v>
      </c>
      <c r="D17" s="17">
        <v>0</v>
      </c>
      <c r="E17" s="17">
        <v>1000</v>
      </c>
      <c r="F17" s="17">
        <v>0</v>
      </c>
      <c r="G17" s="17">
        <v>0</v>
      </c>
      <c r="H17" s="17" t="s">
        <v>447</v>
      </c>
      <c r="I17" s="17" t="s">
        <v>447</v>
      </c>
      <c r="J17" s="17" t="s">
        <v>447</v>
      </c>
      <c r="K17" s="17" t="s">
        <v>447</v>
      </c>
      <c r="L17" s="17">
        <v>2208</v>
      </c>
      <c r="M17" s="17" t="s">
        <v>447</v>
      </c>
      <c r="N17" s="17" t="s">
        <v>447</v>
      </c>
      <c r="O17" s="17">
        <v>2</v>
      </c>
      <c r="P17" s="17" t="s">
        <v>491</v>
      </c>
    </row>
    <row r="18" spans="1:16" ht="12.75">
      <c r="A18" s="17" t="s">
        <v>492</v>
      </c>
      <c r="B18" s="17" t="s">
        <v>493</v>
      </c>
      <c r="C18" s="17" t="s">
        <v>494</v>
      </c>
      <c r="D18" s="17">
        <v>-1000</v>
      </c>
      <c r="E18" s="17">
        <v>1000</v>
      </c>
      <c r="F18" s="17">
        <v>0</v>
      </c>
      <c r="G18" s="17">
        <v>0</v>
      </c>
      <c r="H18" s="17" t="s">
        <v>447</v>
      </c>
      <c r="I18" s="17" t="s">
        <v>447</v>
      </c>
      <c r="J18" s="17" t="s">
        <v>447</v>
      </c>
      <c r="K18" s="17" t="s">
        <v>447</v>
      </c>
      <c r="L18" s="17" t="s">
        <v>447</v>
      </c>
      <c r="M18" s="17" t="s">
        <v>447</v>
      </c>
      <c r="N18" s="17" t="s">
        <v>447</v>
      </c>
      <c r="O18" s="17">
        <v>2</v>
      </c>
      <c r="P18" s="17" t="s">
        <v>447</v>
      </c>
    </row>
    <row r="19" spans="1:16" ht="12.75">
      <c r="A19" s="17" t="s">
        <v>495</v>
      </c>
      <c r="B19" s="17" t="s">
        <v>496</v>
      </c>
      <c r="C19" s="17" t="s">
        <v>497</v>
      </c>
      <c r="D19" s="17">
        <v>0</v>
      </c>
      <c r="E19" s="17">
        <v>1000</v>
      </c>
      <c r="F19" s="17">
        <v>0</v>
      </c>
      <c r="G19" s="17">
        <v>0</v>
      </c>
      <c r="H19" s="17" t="s">
        <v>447</v>
      </c>
      <c r="I19" s="17" t="s">
        <v>447</v>
      </c>
      <c r="J19" s="17" t="s">
        <v>447</v>
      </c>
      <c r="K19" s="17" t="s">
        <v>447</v>
      </c>
      <c r="L19" s="17" t="s">
        <v>498</v>
      </c>
      <c r="M19" s="17" t="s">
        <v>447</v>
      </c>
      <c r="N19" s="17" t="s">
        <v>447</v>
      </c>
      <c r="O19" s="17">
        <v>2</v>
      </c>
      <c r="P19" s="17" t="s">
        <v>499</v>
      </c>
    </row>
    <row r="20" spans="1:16" ht="12.75">
      <c r="A20" s="17" t="s">
        <v>500</v>
      </c>
      <c r="B20" s="17" t="s">
        <v>501</v>
      </c>
      <c r="C20" s="17" t="s">
        <v>502</v>
      </c>
      <c r="D20" s="17">
        <v>-1000</v>
      </c>
      <c r="E20" s="17">
        <v>1000</v>
      </c>
      <c r="F20" s="17">
        <v>0</v>
      </c>
      <c r="G20" s="17">
        <v>0</v>
      </c>
      <c r="H20" s="17" t="s">
        <v>447</v>
      </c>
      <c r="I20" s="17" t="s">
        <v>447</v>
      </c>
      <c r="J20" s="17" t="s">
        <v>447</v>
      </c>
      <c r="K20" s="17" t="s">
        <v>447</v>
      </c>
      <c r="L20" s="17">
        <v>45428</v>
      </c>
      <c r="M20" s="17" t="s">
        <v>447</v>
      </c>
      <c r="N20" s="17" t="s">
        <v>447</v>
      </c>
      <c r="O20" s="17">
        <v>2</v>
      </c>
      <c r="P20" s="17" t="s">
        <v>503</v>
      </c>
    </row>
    <row r="21" spans="1:16" ht="12.75">
      <c r="A21" s="150" t="s">
        <v>504</v>
      </c>
      <c r="B21" s="150" t="s">
        <v>505</v>
      </c>
      <c r="C21" s="150" t="s">
        <v>506</v>
      </c>
      <c r="D21" s="150">
        <v>-0.65</v>
      </c>
      <c r="E21" s="150">
        <v>1000</v>
      </c>
      <c r="F21" s="150">
        <v>0</v>
      </c>
      <c r="G21" s="150">
        <v>0</v>
      </c>
      <c r="H21" s="150" t="s">
        <v>447</v>
      </c>
      <c r="I21" s="150" t="s">
        <v>447</v>
      </c>
      <c r="J21" s="150" t="s">
        <v>447</v>
      </c>
      <c r="K21" s="150" t="s">
        <v>447</v>
      </c>
      <c r="L21" s="150" t="s">
        <v>447</v>
      </c>
      <c r="M21" s="150" t="s">
        <v>447</v>
      </c>
      <c r="N21" s="150" t="s">
        <v>447</v>
      </c>
      <c r="O21" s="150">
        <v>2</v>
      </c>
      <c r="P21" s="150" t="s">
        <v>447</v>
      </c>
    </row>
    <row r="22" spans="1:16" ht="12.75">
      <c r="A22" s="17" t="s">
        <v>507</v>
      </c>
      <c r="B22" s="17" t="s">
        <v>508</v>
      </c>
      <c r="C22" s="17" t="s">
        <v>509</v>
      </c>
      <c r="D22" s="17">
        <v>0</v>
      </c>
      <c r="E22" s="17">
        <v>1000</v>
      </c>
      <c r="F22" s="17">
        <v>0</v>
      </c>
      <c r="G22" s="17">
        <v>0</v>
      </c>
      <c r="H22" s="17" t="s">
        <v>447</v>
      </c>
      <c r="I22" s="17" t="s">
        <v>447</v>
      </c>
      <c r="J22" s="17" t="s">
        <v>447</v>
      </c>
      <c r="K22" s="17" t="s">
        <v>447</v>
      </c>
      <c r="L22" s="17" t="s">
        <v>447</v>
      </c>
      <c r="M22" s="17" t="s">
        <v>447</v>
      </c>
      <c r="N22" s="17" t="s">
        <v>447</v>
      </c>
      <c r="O22" s="17">
        <v>2</v>
      </c>
      <c r="P22" s="17" t="s">
        <v>447</v>
      </c>
    </row>
    <row r="23" spans="1:16" ht="12.75">
      <c r="A23" s="17" t="s">
        <v>510</v>
      </c>
      <c r="B23" s="17" t="s">
        <v>447</v>
      </c>
      <c r="C23" s="17" t="s">
        <v>511</v>
      </c>
      <c r="D23" s="17">
        <v>-1000</v>
      </c>
      <c r="E23" s="17">
        <v>1000</v>
      </c>
      <c r="F23" s="17">
        <v>0</v>
      </c>
      <c r="G23" s="17">
        <v>0</v>
      </c>
      <c r="H23" s="17" t="s">
        <v>447</v>
      </c>
      <c r="I23" s="17" t="s">
        <v>447</v>
      </c>
      <c r="J23" s="17" t="s">
        <v>447</v>
      </c>
      <c r="K23" s="17" t="s">
        <v>447</v>
      </c>
      <c r="L23" s="17" t="s">
        <v>447</v>
      </c>
      <c r="M23" s="17" t="s">
        <v>447</v>
      </c>
      <c r="N23" s="17" t="s">
        <v>447</v>
      </c>
      <c r="O23" s="17">
        <v>2</v>
      </c>
      <c r="P23" s="17" t="s">
        <v>447</v>
      </c>
    </row>
    <row r="24" spans="1:16" ht="12.75">
      <c r="A24" s="17" t="s">
        <v>512</v>
      </c>
      <c r="B24" s="17" t="s">
        <v>513</v>
      </c>
      <c r="C24" s="17" t="s">
        <v>514</v>
      </c>
      <c r="D24" s="17">
        <v>-1000</v>
      </c>
      <c r="E24" s="17">
        <v>1000</v>
      </c>
      <c r="F24" s="17">
        <v>0</v>
      </c>
      <c r="G24" s="17">
        <v>0</v>
      </c>
      <c r="H24" s="17" t="s">
        <v>447</v>
      </c>
      <c r="I24" s="17" t="s">
        <v>447</v>
      </c>
      <c r="J24" s="17" t="s">
        <v>447</v>
      </c>
      <c r="K24" s="17" t="s">
        <v>447</v>
      </c>
      <c r="L24" s="17" t="s">
        <v>515</v>
      </c>
      <c r="M24" s="17" t="s">
        <v>447</v>
      </c>
      <c r="N24" s="17" t="s">
        <v>447</v>
      </c>
      <c r="O24" s="17">
        <v>2</v>
      </c>
      <c r="P24" s="17" t="s">
        <v>447</v>
      </c>
    </row>
    <row r="25" spans="1:16" ht="12.75">
      <c r="A25" s="17" t="s">
        <v>516</v>
      </c>
      <c r="B25" s="17" t="s">
        <v>517</v>
      </c>
      <c r="C25" s="17" t="s">
        <v>518</v>
      </c>
      <c r="D25" s="17">
        <v>-1000</v>
      </c>
      <c r="E25" s="17">
        <v>1000</v>
      </c>
      <c r="F25" s="17">
        <v>0</v>
      </c>
      <c r="G25" s="17">
        <v>0</v>
      </c>
      <c r="H25" s="17" t="s">
        <v>447</v>
      </c>
      <c r="I25" s="17" t="s">
        <v>447</v>
      </c>
      <c r="J25" s="17" t="s">
        <v>447</v>
      </c>
      <c r="K25" s="17" t="s">
        <v>447</v>
      </c>
      <c r="L25" s="17" t="s">
        <v>447</v>
      </c>
      <c r="M25" s="17" t="s">
        <v>447</v>
      </c>
      <c r="N25" s="17" t="s">
        <v>447</v>
      </c>
      <c r="O25" s="17">
        <v>2</v>
      </c>
      <c r="P25" s="17" t="s">
        <v>447</v>
      </c>
    </row>
    <row r="26" spans="1:16" ht="12.75">
      <c r="A26" s="17" t="s">
        <v>519</v>
      </c>
      <c r="B26" s="17" t="s">
        <v>517</v>
      </c>
      <c r="C26" s="17" t="s">
        <v>520</v>
      </c>
      <c r="D26" s="17">
        <v>-1000</v>
      </c>
      <c r="E26" s="17">
        <v>1000</v>
      </c>
      <c r="F26" s="17">
        <v>0</v>
      </c>
      <c r="G26" s="17">
        <v>0</v>
      </c>
      <c r="H26" s="17" t="s">
        <v>447</v>
      </c>
      <c r="I26" s="17" t="s">
        <v>447</v>
      </c>
      <c r="J26" s="17" t="s">
        <v>447</v>
      </c>
      <c r="K26" s="17" t="s">
        <v>447</v>
      </c>
      <c r="L26" s="17" t="s">
        <v>447</v>
      </c>
      <c r="M26" s="17" t="s">
        <v>447</v>
      </c>
      <c r="N26" s="17" t="s">
        <v>447</v>
      </c>
      <c r="O26" s="17">
        <v>2</v>
      </c>
      <c r="P26" s="17" t="s">
        <v>447</v>
      </c>
    </row>
    <row r="27" spans="1:16" ht="12.75">
      <c r="A27" s="17" t="s">
        <v>521</v>
      </c>
      <c r="B27" s="17" t="s">
        <v>447</v>
      </c>
      <c r="C27" s="17" t="s">
        <v>522</v>
      </c>
      <c r="D27" s="17">
        <v>-1000</v>
      </c>
      <c r="E27" s="17">
        <v>1000</v>
      </c>
      <c r="F27" s="17">
        <v>0</v>
      </c>
      <c r="G27" s="17">
        <v>0</v>
      </c>
      <c r="H27" s="17" t="s">
        <v>447</v>
      </c>
      <c r="I27" s="17" t="s">
        <v>447</v>
      </c>
      <c r="J27" s="17" t="s">
        <v>447</v>
      </c>
      <c r="K27" s="17" t="s">
        <v>447</v>
      </c>
      <c r="L27" s="17" t="s">
        <v>447</v>
      </c>
      <c r="M27" s="17" t="s">
        <v>447</v>
      </c>
      <c r="N27" s="17" t="s">
        <v>447</v>
      </c>
      <c r="O27" s="17">
        <v>1</v>
      </c>
      <c r="P27" s="17" t="s">
        <v>447</v>
      </c>
    </row>
    <row r="28" spans="1:16" ht="12.75">
      <c r="A28" s="17" t="s">
        <v>523</v>
      </c>
      <c r="B28" s="17" t="s">
        <v>447</v>
      </c>
      <c r="C28" s="17" t="s">
        <v>524</v>
      </c>
      <c r="D28" s="17">
        <v>-1000</v>
      </c>
      <c r="E28" s="17">
        <v>1000</v>
      </c>
      <c r="F28" s="17">
        <v>0</v>
      </c>
      <c r="G28" s="17">
        <v>0</v>
      </c>
      <c r="H28" s="17" t="s">
        <v>447</v>
      </c>
      <c r="I28" s="17" t="s">
        <v>447</v>
      </c>
      <c r="J28" s="17" t="s">
        <v>447</v>
      </c>
      <c r="K28" s="17" t="s">
        <v>447</v>
      </c>
      <c r="L28" s="17" t="s">
        <v>447</v>
      </c>
      <c r="M28" s="17" t="s">
        <v>447</v>
      </c>
      <c r="N28" s="17" t="s">
        <v>447</v>
      </c>
      <c r="O28" s="17">
        <v>1</v>
      </c>
      <c r="P28" s="17" t="s">
        <v>447</v>
      </c>
    </row>
    <row r="29" spans="1:16" ht="12.75">
      <c r="A29" s="17" t="s">
        <v>525</v>
      </c>
      <c r="B29" s="17" t="s">
        <v>447</v>
      </c>
      <c r="C29" s="17" t="s">
        <v>526</v>
      </c>
      <c r="D29" s="17">
        <v>-1000</v>
      </c>
      <c r="E29" s="17">
        <v>1000</v>
      </c>
      <c r="F29" s="17">
        <v>0</v>
      </c>
      <c r="G29" s="17">
        <v>0</v>
      </c>
      <c r="H29" s="17" t="s">
        <v>447</v>
      </c>
      <c r="I29" s="17" t="s">
        <v>447</v>
      </c>
      <c r="J29" s="17" t="s">
        <v>447</v>
      </c>
      <c r="K29" s="17" t="s">
        <v>447</v>
      </c>
      <c r="L29" s="17" t="s">
        <v>447</v>
      </c>
      <c r="M29" s="17" t="s">
        <v>447</v>
      </c>
      <c r="N29" s="17" t="s">
        <v>447</v>
      </c>
      <c r="O29" s="17">
        <v>1</v>
      </c>
      <c r="P29" s="17" t="s">
        <v>447</v>
      </c>
    </row>
    <row r="30" spans="1:16" ht="12.75">
      <c r="A30" s="17" t="s">
        <v>527</v>
      </c>
      <c r="B30" s="17" t="s">
        <v>447</v>
      </c>
      <c r="C30" s="17" t="s">
        <v>528</v>
      </c>
      <c r="D30" s="17">
        <v>-1000</v>
      </c>
      <c r="E30" s="17">
        <v>1000</v>
      </c>
      <c r="F30" s="17">
        <v>0</v>
      </c>
      <c r="G30" s="17">
        <v>0</v>
      </c>
      <c r="H30" s="17" t="s">
        <v>447</v>
      </c>
      <c r="I30" s="17" t="s">
        <v>447</v>
      </c>
      <c r="J30" s="17" t="s">
        <v>447</v>
      </c>
      <c r="K30" s="17" t="s">
        <v>447</v>
      </c>
      <c r="L30" s="17" t="s">
        <v>447</v>
      </c>
      <c r="M30" s="17" t="s">
        <v>447</v>
      </c>
      <c r="N30" s="17" t="s">
        <v>447</v>
      </c>
      <c r="O30" s="17">
        <v>1</v>
      </c>
      <c r="P30" s="17" t="s">
        <v>447</v>
      </c>
    </row>
    <row r="31" spans="1:16" ht="12.75">
      <c r="A31" s="17" t="s">
        <v>529</v>
      </c>
      <c r="B31" s="17" t="s">
        <v>447</v>
      </c>
      <c r="C31" s="17" t="s">
        <v>530</v>
      </c>
      <c r="D31" s="17">
        <v>-1000</v>
      </c>
      <c r="E31" s="17">
        <v>1000</v>
      </c>
      <c r="F31" s="17">
        <v>0</v>
      </c>
      <c r="G31" s="17">
        <v>0</v>
      </c>
      <c r="H31" s="17" t="s">
        <v>447</v>
      </c>
      <c r="I31" s="17" t="s">
        <v>447</v>
      </c>
      <c r="J31" s="17" t="s">
        <v>447</v>
      </c>
      <c r="K31" s="17" t="s">
        <v>447</v>
      </c>
      <c r="L31" s="17" t="s">
        <v>447</v>
      </c>
      <c r="M31" s="17" t="s">
        <v>447</v>
      </c>
      <c r="N31" s="17" t="s">
        <v>447</v>
      </c>
      <c r="O31" s="17">
        <v>1</v>
      </c>
      <c r="P31" s="17" t="s">
        <v>447</v>
      </c>
    </row>
    <row r="32" spans="1:16" ht="12.75">
      <c r="A32" s="150" t="s">
        <v>531</v>
      </c>
      <c r="B32" s="150" t="s">
        <v>532</v>
      </c>
      <c r="C32" s="150" t="s">
        <v>533</v>
      </c>
      <c r="D32" s="150">
        <v>0</v>
      </c>
      <c r="E32" s="150">
        <v>0</v>
      </c>
      <c r="F32" s="150">
        <v>0</v>
      </c>
      <c r="G32" s="150">
        <v>0</v>
      </c>
      <c r="H32" s="150" t="s">
        <v>447</v>
      </c>
      <c r="I32" s="150" t="s">
        <v>447</v>
      </c>
      <c r="J32" s="150" t="s">
        <v>447</v>
      </c>
      <c r="K32" s="150" t="s">
        <v>447</v>
      </c>
      <c r="L32" s="150" t="s">
        <v>447</v>
      </c>
      <c r="M32" s="150" t="s">
        <v>447</v>
      </c>
      <c r="N32" s="150" t="s">
        <v>447</v>
      </c>
      <c r="O32" s="150">
        <v>2</v>
      </c>
      <c r="P32" s="150" t="s">
        <v>447</v>
      </c>
    </row>
    <row r="33" spans="1:16" ht="12.75">
      <c r="A33" s="17" t="s">
        <v>534</v>
      </c>
      <c r="B33" s="17" t="s">
        <v>535</v>
      </c>
      <c r="C33" s="17" t="s">
        <v>536</v>
      </c>
      <c r="D33" s="17">
        <v>0</v>
      </c>
      <c r="E33" s="17">
        <v>1000</v>
      </c>
      <c r="F33" s="17">
        <v>0</v>
      </c>
      <c r="G33" s="17">
        <v>0</v>
      </c>
      <c r="H33" s="17" t="s">
        <v>447</v>
      </c>
      <c r="I33" s="17" t="s">
        <v>447</v>
      </c>
      <c r="J33" s="17" t="s">
        <v>447</v>
      </c>
      <c r="K33" s="17" t="s">
        <v>447</v>
      </c>
      <c r="L33" s="17">
        <v>48774</v>
      </c>
      <c r="M33" s="17" t="s">
        <v>447</v>
      </c>
      <c r="N33" s="17" t="s">
        <v>447</v>
      </c>
      <c r="O33" s="17">
        <v>2</v>
      </c>
      <c r="P33" s="17" t="s">
        <v>537</v>
      </c>
    </row>
    <row r="34" spans="1:16" ht="12.75">
      <c r="A34" s="150" t="s">
        <v>538</v>
      </c>
      <c r="B34" s="150" t="s">
        <v>539</v>
      </c>
      <c r="C34" s="150" t="s">
        <v>540</v>
      </c>
      <c r="D34" s="150">
        <v>-1.3</v>
      </c>
      <c r="E34" s="150">
        <v>1000</v>
      </c>
      <c r="F34" s="150">
        <v>0</v>
      </c>
      <c r="G34" s="150">
        <v>0</v>
      </c>
      <c r="H34" s="150" t="s">
        <v>447</v>
      </c>
      <c r="I34" s="150" t="s">
        <v>447</v>
      </c>
      <c r="J34" s="150" t="s">
        <v>447</v>
      </c>
      <c r="K34" s="150" t="s">
        <v>447</v>
      </c>
      <c r="L34" s="150" t="s">
        <v>447</v>
      </c>
      <c r="M34" s="150" t="s">
        <v>447</v>
      </c>
      <c r="N34" s="150" t="s">
        <v>447</v>
      </c>
      <c r="O34" s="150">
        <v>2</v>
      </c>
      <c r="P34" s="150" t="s">
        <v>447</v>
      </c>
    </row>
    <row r="35" spans="1:16" ht="12.75">
      <c r="A35" s="17" t="s">
        <v>541</v>
      </c>
      <c r="B35" s="17" t="s">
        <v>542</v>
      </c>
      <c r="C35" s="17" t="s">
        <v>543</v>
      </c>
      <c r="D35" s="17">
        <v>-1000</v>
      </c>
      <c r="E35" s="17">
        <v>1000</v>
      </c>
      <c r="F35" s="17">
        <v>0</v>
      </c>
      <c r="G35" s="17">
        <v>0</v>
      </c>
      <c r="H35" s="17" t="s">
        <v>447</v>
      </c>
      <c r="I35" s="17" t="s">
        <v>447</v>
      </c>
      <c r="J35" s="17" t="s">
        <v>447</v>
      </c>
      <c r="K35" s="17" t="s">
        <v>447</v>
      </c>
      <c r="L35" s="17" t="s">
        <v>447</v>
      </c>
      <c r="M35" s="17" t="s">
        <v>447</v>
      </c>
      <c r="N35" s="17" t="s">
        <v>447</v>
      </c>
      <c r="O35" s="17">
        <v>2</v>
      </c>
      <c r="P35" s="17" t="s">
        <v>447</v>
      </c>
    </row>
    <row r="36" spans="1:16" ht="12.75">
      <c r="A36" s="17" t="s">
        <v>544</v>
      </c>
      <c r="B36" s="17" t="s">
        <v>447</v>
      </c>
      <c r="C36" s="17" t="s">
        <v>545</v>
      </c>
      <c r="D36" s="17">
        <v>0</v>
      </c>
      <c r="E36" s="17">
        <v>1000</v>
      </c>
      <c r="F36" s="17">
        <v>0</v>
      </c>
      <c r="G36" s="17">
        <v>0</v>
      </c>
      <c r="H36" s="17" t="s">
        <v>447</v>
      </c>
      <c r="I36" s="17" t="s">
        <v>447</v>
      </c>
      <c r="J36" s="17" t="s">
        <v>447</v>
      </c>
      <c r="K36" s="17" t="s">
        <v>447</v>
      </c>
      <c r="L36" s="17" t="s">
        <v>447</v>
      </c>
      <c r="M36" s="17" t="s">
        <v>447</v>
      </c>
      <c r="N36" s="17" t="s">
        <v>447</v>
      </c>
      <c r="O36" s="17">
        <v>1</v>
      </c>
      <c r="P36" s="17" t="s">
        <v>447</v>
      </c>
    </row>
    <row r="37" spans="1:16" ht="12.75">
      <c r="A37" s="17" t="s">
        <v>546</v>
      </c>
      <c r="B37" s="17" t="s">
        <v>547</v>
      </c>
      <c r="C37" s="17" t="s">
        <v>548</v>
      </c>
      <c r="D37" s="17">
        <v>-1000</v>
      </c>
      <c r="E37" s="17">
        <v>1000</v>
      </c>
      <c r="F37" s="17">
        <v>0</v>
      </c>
      <c r="G37" s="17">
        <v>0</v>
      </c>
      <c r="H37" s="17" t="s">
        <v>447</v>
      </c>
      <c r="I37" s="17" t="s">
        <v>447</v>
      </c>
      <c r="J37" s="17" t="s">
        <v>447</v>
      </c>
      <c r="K37" s="17" t="s">
        <v>447</v>
      </c>
      <c r="L37" s="17">
        <v>49533</v>
      </c>
      <c r="M37" s="17" t="s">
        <v>447</v>
      </c>
      <c r="N37" s="17" t="s">
        <v>447</v>
      </c>
      <c r="O37" s="17">
        <v>2</v>
      </c>
      <c r="P37" s="17" t="s">
        <v>447</v>
      </c>
    </row>
    <row r="38" spans="1:16" ht="12.75">
      <c r="A38" s="17" t="s">
        <v>549</v>
      </c>
      <c r="B38" s="17" t="s">
        <v>550</v>
      </c>
      <c r="C38" s="17" t="s">
        <v>551</v>
      </c>
      <c r="D38" s="17">
        <v>-1000</v>
      </c>
      <c r="E38" s="17">
        <v>1000</v>
      </c>
      <c r="F38" s="17">
        <v>0</v>
      </c>
      <c r="G38" s="17">
        <v>0</v>
      </c>
      <c r="H38" s="17" t="s">
        <v>447</v>
      </c>
      <c r="I38" s="17" t="s">
        <v>447</v>
      </c>
      <c r="J38" s="17" t="s">
        <v>552</v>
      </c>
      <c r="K38" s="17" t="s">
        <v>447</v>
      </c>
      <c r="L38" s="17">
        <v>12501</v>
      </c>
      <c r="M38" s="17" t="s">
        <v>447</v>
      </c>
      <c r="N38" s="17" t="s">
        <v>447</v>
      </c>
      <c r="O38" s="17">
        <v>2</v>
      </c>
      <c r="P38" s="17" t="s">
        <v>553</v>
      </c>
    </row>
    <row r="39" spans="1:16" ht="12.75">
      <c r="A39" s="17" t="s">
        <v>554</v>
      </c>
      <c r="B39" s="17" t="s">
        <v>555</v>
      </c>
      <c r="C39" s="17" t="s">
        <v>556</v>
      </c>
      <c r="D39" s="17">
        <v>0</v>
      </c>
      <c r="E39" s="17">
        <v>1000</v>
      </c>
      <c r="F39" s="17">
        <v>0</v>
      </c>
      <c r="G39" s="17">
        <v>0</v>
      </c>
      <c r="H39" s="17" t="s">
        <v>447</v>
      </c>
      <c r="I39" s="17" t="s">
        <v>447</v>
      </c>
      <c r="J39" s="17" t="s">
        <v>557</v>
      </c>
      <c r="K39" s="17" t="s">
        <v>447</v>
      </c>
      <c r="L39" s="17">
        <v>50773</v>
      </c>
      <c r="M39" s="17" t="s">
        <v>447</v>
      </c>
      <c r="N39" s="17" t="s">
        <v>447</v>
      </c>
      <c r="O39" s="17">
        <v>2</v>
      </c>
      <c r="P39" s="17" t="s">
        <v>558</v>
      </c>
    </row>
    <row r="40" spans="1:16" ht="12.75">
      <c r="A40" s="17" t="s">
        <v>559</v>
      </c>
      <c r="B40" s="17" t="s">
        <v>560</v>
      </c>
      <c r="C40" s="17" t="s">
        <v>561</v>
      </c>
      <c r="D40" s="17">
        <v>0</v>
      </c>
      <c r="E40" s="17">
        <v>1000</v>
      </c>
      <c r="F40" s="17">
        <v>0</v>
      </c>
      <c r="G40" s="17">
        <v>0</v>
      </c>
      <c r="H40" s="17" t="s">
        <v>447</v>
      </c>
      <c r="I40" s="17" t="s">
        <v>447</v>
      </c>
      <c r="J40" s="17" t="s">
        <v>557</v>
      </c>
      <c r="K40" s="17" t="s">
        <v>447</v>
      </c>
      <c r="L40" s="17" t="s">
        <v>562</v>
      </c>
      <c r="M40" s="17" t="s">
        <v>447</v>
      </c>
      <c r="N40" s="17" t="s">
        <v>447</v>
      </c>
      <c r="O40" s="17">
        <v>2</v>
      </c>
      <c r="P40" s="17" t="s">
        <v>563</v>
      </c>
    </row>
    <row r="41" spans="1:16" ht="12.75">
      <c r="A41" s="17" t="s">
        <v>564</v>
      </c>
      <c r="B41" s="17" t="s">
        <v>565</v>
      </c>
      <c r="C41" s="17" t="s">
        <v>566</v>
      </c>
      <c r="D41" s="17">
        <v>-1000</v>
      </c>
      <c r="E41" s="17">
        <v>1000</v>
      </c>
      <c r="F41" s="17">
        <v>0</v>
      </c>
      <c r="G41" s="17">
        <v>0</v>
      </c>
      <c r="H41" s="17" t="s">
        <v>447</v>
      </c>
      <c r="I41" s="17" t="s">
        <v>447</v>
      </c>
      <c r="J41" s="17" t="s">
        <v>567</v>
      </c>
      <c r="K41" s="17" t="s">
        <v>447</v>
      </c>
      <c r="L41" s="17">
        <v>29157</v>
      </c>
      <c r="M41" s="17" t="s">
        <v>447</v>
      </c>
      <c r="N41" s="17" t="s">
        <v>447</v>
      </c>
      <c r="O41" s="17">
        <v>2</v>
      </c>
      <c r="P41" s="17" t="s">
        <v>568</v>
      </c>
    </row>
    <row r="42" spans="1:16" ht="12.75">
      <c r="A42" s="17" t="s">
        <v>569</v>
      </c>
      <c r="B42" s="17" t="s">
        <v>570</v>
      </c>
      <c r="C42" s="17" t="s">
        <v>571</v>
      </c>
      <c r="D42" s="17">
        <v>-1000</v>
      </c>
      <c r="E42" s="17">
        <v>1000</v>
      </c>
      <c r="F42" s="17">
        <v>0</v>
      </c>
      <c r="G42" s="17">
        <v>0</v>
      </c>
      <c r="H42" s="17" t="s">
        <v>447</v>
      </c>
      <c r="I42" s="17" t="s">
        <v>447</v>
      </c>
      <c r="J42" s="17" t="s">
        <v>572</v>
      </c>
      <c r="K42" s="17" t="s">
        <v>447</v>
      </c>
      <c r="L42" s="17">
        <v>22122</v>
      </c>
      <c r="M42" s="17" t="s">
        <v>447</v>
      </c>
      <c r="N42" s="17" t="s">
        <v>447</v>
      </c>
      <c r="O42" s="17">
        <v>2</v>
      </c>
      <c r="P42" s="17" t="s">
        <v>573</v>
      </c>
    </row>
    <row r="43" spans="1:16" ht="12.75">
      <c r="A43" s="17" t="s">
        <v>574</v>
      </c>
      <c r="B43" s="17" t="s">
        <v>575</v>
      </c>
      <c r="C43" s="17" t="s">
        <v>576</v>
      </c>
      <c r="D43" s="17">
        <v>-1000</v>
      </c>
      <c r="E43" s="17">
        <v>1000</v>
      </c>
      <c r="F43" s="17">
        <v>0</v>
      </c>
      <c r="G43" s="17">
        <v>0</v>
      </c>
      <c r="H43" s="17" t="s">
        <v>447</v>
      </c>
      <c r="I43" s="17" t="s">
        <v>447</v>
      </c>
      <c r="J43" s="17" t="s">
        <v>557</v>
      </c>
      <c r="K43" s="17" t="s">
        <v>447</v>
      </c>
      <c r="L43" s="17" t="s">
        <v>577</v>
      </c>
      <c r="M43" s="17" t="s">
        <v>447</v>
      </c>
      <c r="N43" s="17" t="s">
        <v>447</v>
      </c>
      <c r="O43" s="17">
        <v>2</v>
      </c>
      <c r="P43" s="17" t="s">
        <v>578</v>
      </c>
    </row>
    <row r="44" spans="1:16" ht="12.75">
      <c r="A44" s="17" t="s">
        <v>579</v>
      </c>
      <c r="B44" s="17" t="s">
        <v>580</v>
      </c>
      <c r="C44" s="17" t="s">
        <v>581</v>
      </c>
      <c r="D44" s="17">
        <v>-1000</v>
      </c>
      <c r="E44" s="17">
        <v>1000</v>
      </c>
      <c r="F44" s="17">
        <v>0</v>
      </c>
      <c r="G44" s="17">
        <v>0</v>
      </c>
      <c r="H44" s="17" t="s">
        <v>447</v>
      </c>
      <c r="I44" s="17" t="s">
        <v>447</v>
      </c>
      <c r="J44" s="17" t="s">
        <v>567</v>
      </c>
      <c r="K44" s="17" t="s">
        <v>447</v>
      </c>
      <c r="L44" s="17" t="s">
        <v>582</v>
      </c>
      <c r="M44" s="17" t="s">
        <v>447</v>
      </c>
      <c r="N44" s="17" t="s">
        <v>447</v>
      </c>
      <c r="O44" s="17">
        <v>2</v>
      </c>
      <c r="P44" s="17" t="s">
        <v>583</v>
      </c>
    </row>
    <row r="45" spans="1:16" ht="12.75">
      <c r="A45" s="17" t="s">
        <v>584</v>
      </c>
      <c r="B45" s="17" t="s">
        <v>585</v>
      </c>
      <c r="C45" s="17" t="s">
        <v>586</v>
      </c>
      <c r="D45" s="17">
        <v>0</v>
      </c>
      <c r="E45" s="17">
        <v>1000</v>
      </c>
      <c r="F45" s="17">
        <v>0</v>
      </c>
      <c r="G45" s="17">
        <v>0</v>
      </c>
      <c r="H45" s="17" t="s">
        <v>447</v>
      </c>
      <c r="I45" s="17" t="s">
        <v>447</v>
      </c>
      <c r="J45" s="17" t="s">
        <v>177</v>
      </c>
      <c r="K45" s="17" t="s">
        <v>447</v>
      </c>
      <c r="L45" s="17" t="s">
        <v>587</v>
      </c>
      <c r="M45" s="17" t="s">
        <v>447</v>
      </c>
      <c r="N45" s="17" t="s">
        <v>447</v>
      </c>
      <c r="O45" s="17">
        <v>2</v>
      </c>
      <c r="P45" s="17" t="s">
        <v>588</v>
      </c>
    </row>
    <row r="46" spans="1:16" ht="12.75">
      <c r="A46" s="17" t="s">
        <v>589</v>
      </c>
      <c r="B46" s="17" t="s">
        <v>590</v>
      </c>
      <c r="C46" s="17" t="s">
        <v>591</v>
      </c>
      <c r="D46" s="17">
        <v>-1000</v>
      </c>
      <c r="E46" s="17">
        <v>1000</v>
      </c>
      <c r="F46" s="17">
        <v>0</v>
      </c>
      <c r="G46" s="17">
        <v>0</v>
      </c>
      <c r="H46" s="17" t="s">
        <v>447</v>
      </c>
      <c r="I46" s="17" t="s">
        <v>447</v>
      </c>
      <c r="J46" s="17" t="s">
        <v>592</v>
      </c>
      <c r="K46" s="17" t="s">
        <v>447</v>
      </c>
      <c r="L46" s="17">
        <v>50819</v>
      </c>
      <c r="M46" s="17" t="s">
        <v>447</v>
      </c>
      <c r="N46" s="17" t="s">
        <v>447</v>
      </c>
      <c r="O46" s="17">
        <v>2</v>
      </c>
      <c r="P46" s="17" t="s">
        <v>593</v>
      </c>
    </row>
    <row r="47" spans="1:16" ht="12.75">
      <c r="A47" s="17" t="s">
        <v>594</v>
      </c>
      <c r="B47" s="17" t="s">
        <v>595</v>
      </c>
      <c r="C47" s="17" t="s">
        <v>596</v>
      </c>
      <c r="D47" s="17">
        <v>-1000</v>
      </c>
      <c r="E47" s="17">
        <v>1000</v>
      </c>
      <c r="F47" s="17">
        <v>0</v>
      </c>
      <c r="G47" s="17">
        <v>0</v>
      </c>
      <c r="H47" s="17" t="s">
        <v>447</v>
      </c>
      <c r="I47" s="17" t="s">
        <v>447</v>
      </c>
      <c r="J47" s="17" t="s">
        <v>177</v>
      </c>
      <c r="K47" s="17" t="s">
        <v>447</v>
      </c>
      <c r="L47" s="17">
        <v>51289</v>
      </c>
      <c r="M47" s="17" t="s">
        <v>447</v>
      </c>
      <c r="N47" s="17" t="s">
        <v>447</v>
      </c>
      <c r="O47" s="17">
        <v>2</v>
      </c>
      <c r="P47" s="17" t="s">
        <v>583</v>
      </c>
    </row>
    <row r="48" spans="1:16" ht="12.75">
      <c r="A48" s="17" t="s">
        <v>175</v>
      </c>
      <c r="B48" s="17" t="s">
        <v>585</v>
      </c>
      <c r="C48" s="17" t="s">
        <v>176</v>
      </c>
      <c r="D48" s="17">
        <v>0</v>
      </c>
      <c r="E48" s="17">
        <v>1000</v>
      </c>
      <c r="F48" s="17">
        <v>0</v>
      </c>
      <c r="G48" s="17">
        <v>0</v>
      </c>
      <c r="H48" s="17" t="s">
        <v>447</v>
      </c>
      <c r="I48" s="17" t="s">
        <v>447</v>
      </c>
      <c r="J48" s="17" t="s">
        <v>177</v>
      </c>
      <c r="K48" s="17" t="s">
        <v>447</v>
      </c>
      <c r="L48" s="17" t="s">
        <v>447</v>
      </c>
      <c r="M48" s="17" t="s">
        <v>447</v>
      </c>
      <c r="N48" s="17" t="s">
        <v>447</v>
      </c>
      <c r="O48" s="17">
        <v>1</v>
      </c>
      <c r="P48" s="17" t="s">
        <v>178</v>
      </c>
    </row>
    <row r="49" spans="1:16" ht="12.75">
      <c r="A49" s="17" t="s">
        <v>597</v>
      </c>
      <c r="B49" s="17" t="s">
        <v>590</v>
      </c>
      <c r="C49" s="17" t="s">
        <v>598</v>
      </c>
      <c r="D49" s="17">
        <v>-1000</v>
      </c>
      <c r="E49" s="17">
        <v>1000</v>
      </c>
      <c r="F49" s="17">
        <v>0</v>
      </c>
      <c r="G49" s="17">
        <v>0</v>
      </c>
      <c r="H49" s="17" t="s">
        <v>447</v>
      </c>
      <c r="I49" s="17" t="s">
        <v>447</v>
      </c>
      <c r="J49" s="17" t="s">
        <v>592</v>
      </c>
      <c r="K49" s="17" t="s">
        <v>447</v>
      </c>
      <c r="L49" s="17">
        <v>50819</v>
      </c>
      <c r="M49" s="17" t="s">
        <v>447</v>
      </c>
      <c r="N49" s="17" t="s">
        <v>447</v>
      </c>
      <c r="O49" s="17">
        <v>2</v>
      </c>
      <c r="P49" s="17" t="s">
        <v>593</v>
      </c>
    </row>
    <row r="50" spans="1:16" ht="12.75">
      <c r="A50" s="17" t="s">
        <v>599</v>
      </c>
      <c r="B50" s="17" t="s">
        <v>600</v>
      </c>
      <c r="C50" s="17" t="s">
        <v>601</v>
      </c>
      <c r="D50" s="17">
        <v>-1000</v>
      </c>
      <c r="E50" s="17">
        <v>1000</v>
      </c>
      <c r="F50" s="17">
        <v>0</v>
      </c>
      <c r="G50" s="17">
        <v>0</v>
      </c>
      <c r="H50" s="17" t="s">
        <v>447</v>
      </c>
      <c r="I50" s="17" t="s">
        <v>447</v>
      </c>
      <c r="J50" s="17" t="s">
        <v>602</v>
      </c>
      <c r="K50" s="17" t="s">
        <v>447</v>
      </c>
      <c r="L50" s="17" t="s">
        <v>603</v>
      </c>
      <c r="M50" s="17" t="s">
        <v>447</v>
      </c>
      <c r="N50" s="17" t="s">
        <v>447</v>
      </c>
      <c r="O50" s="17">
        <v>2</v>
      </c>
      <c r="P50" s="17" t="s">
        <v>604</v>
      </c>
    </row>
    <row r="51" spans="1:16" ht="12.75">
      <c r="A51" s="17" t="s">
        <v>605</v>
      </c>
      <c r="B51" s="17" t="s">
        <v>606</v>
      </c>
      <c r="C51" s="17" t="s">
        <v>607</v>
      </c>
      <c r="D51" s="17">
        <v>-1000</v>
      </c>
      <c r="E51" s="17">
        <v>1000</v>
      </c>
      <c r="F51" s="17">
        <v>0</v>
      </c>
      <c r="G51" s="17">
        <v>0</v>
      </c>
      <c r="H51" s="17" t="s">
        <v>447</v>
      </c>
      <c r="I51" s="17" t="s">
        <v>447</v>
      </c>
      <c r="J51" s="17" t="s">
        <v>608</v>
      </c>
      <c r="K51" s="17" t="s">
        <v>447</v>
      </c>
      <c r="L51" s="17" t="s">
        <v>609</v>
      </c>
      <c r="M51" s="17" t="s">
        <v>447</v>
      </c>
      <c r="N51" s="17" t="s">
        <v>447</v>
      </c>
      <c r="O51" s="17">
        <v>2</v>
      </c>
      <c r="P51" s="17" t="s">
        <v>610</v>
      </c>
    </row>
    <row r="52" spans="1:16" ht="12.75">
      <c r="A52" s="17" t="s">
        <v>611</v>
      </c>
      <c r="B52" s="17" t="s">
        <v>612</v>
      </c>
      <c r="C52" s="17" t="s">
        <v>613</v>
      </c>
      <c r="D52" s="17">
        <v>-1000</v>
      </c>
      <c r="E52" s="17">
        <v>1000</v>
      </c>
      <c r="F52" s="17">
        <v>0</v>
      </c>
      <c r="G52" s="17">
        <v>0</v>
      </c>
      <c r="H52" s="17" t="s">
        <v>447</v>
      </c>
      <c r="I52" s="17" t="s">
        <v>447</v>
      </c>
      <c r="J52" s="17" t="s">
        <v>614</v>
      </c>
      <c r="K52" s="17" t="s">
        <v>447</v>
      </c>
      <c r="L52" s="17">
        <v>53935</v>
      </c>
      <c r="M52" s="17" t="s">
        <v>447</v>
      </c>
      <c r="N52" s="17" t="s">
        <v>447</v>
      </c>
      <c r="O52" s="17">
        <v>2</v>
      </c>
      <c r="P52" s="17" t="s">
        <v>615</v>
      </c>
    </row>
    <row r="53" spans="1:16" ht="12.75">
      <c r="A53" s="17" t="s">
        <v>616</v>
      </c>
      <c r="B53" s="17" t="s">
        <v>447</v>
      </c>
      <c r="C53" s="17" t="s">
        <v>617</v>
      </c>
      <c r="D53" s="17">
        <v>-1000</v>
      </c>
      <c r="E53" s="17">
        <v>1000</v>
      </c>
      <c r="F53" s="17">
        <v>0</v>
      </c>
      <c r="G53" s="17">
        <v>0</v>
      </c>
      <c r="H53" s="17" t="s">
        <v>447</v>
      </c>
      <c r="I53" s="17" t="s">
        <v>447</v>
      </c>
      <c r="J53" s="17" t="s">
        <v>618</v>
      </c>
      <c r="K53" s="17" t="s">
        <v>447</v>
      </c>
      <c r="L53" s="17" t="s">
        <v>619</v>
      </c>
      <c r="M53" s="17" t="s">
        <v>447</v>
      </c>
      <c r="N53" s="17" t="s">
        <v>447</v>
      </c>
      <c r="O53" s="17">
        <v>2</v>
      </c>
      <c r="P53" s="17" t="s">
        <v>620</v>
      </c>
    </row>
    <row r="54" spans="1:16" ht="12.75">
      <c r="A54" s="17" t="s">
        <v>621</v>
      </c>
      <c r="B54" s="17" t="s">
        <v>447</v>
      </c>
      <c r="C54" s="17" t="s">
        <v>622</v>
      </c>
      <c r="D54" s="17">
        <v>-1000</v>
      </c>
      <c r="E54" s="17">
        <v>1000</v>
      </c>
      <c r="F54" s="17">
        <v>0</v>
      </c>
      <c r="G54" s="17">
        <v>0</v>
      </c>
      <c r="H54" s="17" t="s">
        <v>447</v>
      </c>
      <c r="I54" s="17" t="s">
        <v>447</v>
      </c>
      <c r="J54" s="17" t="s">
        <v>447</v>
      </c>
      <c r="K54" s="17" t="s">
        <v>447</v>
      </c>
      <c r="L54" s="17" t="s">
        <v>447</v>
      </c>
      <c r="M54" s="17" t="s">
        <v>447</v>
      </c>
      <c r="N54" s="17" t="s">
        <v>447</v>
      </c>
      <c r="O54" s="17">
        <v>1</v>
      </c>
      <c r="P54" s="17" t="s">
        <v>447</v>
      </c>
    </row>
    <row r="55" spans="1:16" ht="12.75">
      <c r="A55" s="17" t="s">
        <v>623</v>
      </c>
      <c r="B55" s="17" t="s">
        <v>447</v>
      </c>
      <c r="C55" s="17" t="s">
        <v>624</v>
      </c>
      <c r="D55" s="17">
        <v>-1000</v>
      </c>
      <c r="E55" s="17">
        <v>1000</v>
      </c>
      <c r="F55" s="17">
        <v>0</v>
      </c>
      <c r="G55" s="17">
        <v>0</v>
      </c>
      <c r="H55" s="17" t="s">
        <v>447</v>
      </c>
      <c r="I55" s="17" t="s">
        <v>447</v>
      </c>
      <c r="J55" s="17" t="s">
        <v>447</v>
      </c>
      <c r="K55" s="17" t="s">
        <v>447</v>
      </c>
      <c r="L55" s="17" t="s">
        <v>447</v>
      </c>
      <c r="M55" s="17" t="s">
        <v>447</v>
      </c>
      <c r="N55" s="17" t="s">
        <v>447</v>
      </c>
      <c r="O55" s="17">
        <v>1</v>
      </c>
      <c r="P55" s="17" t="s">
        <v>447</v>
      </c>
    </row>
    <row r="56" spans="1:16" ht="12.75">
      <c r="A56" s="17" t="s">
        <v>625</v>
      </c>
      <c r="B56" s="17" t="s">
        <v>447</v>
      </c>
      <c r="C56" s="17" t="s">
        <v>626</v>
      </c>
      <c r="D56" s="17">
        <v>-1000</v>
      </c>
      <c r="E56" s="17">
        <v>1000</v>
      </c>
      <c r="F56" s="17">
        <v>0</v>
      </c>
      <c r="G56" s="17">
        <v>0</v>
      </c>
      <c r="H56" s="17" t="s">
        <v>447</v>
      </c>
      <c r="I56" s="17" t="s">
        <v>447</v>
      </c>
      <c r="J56" s="17" t="s">
        <v>447</v>
      </c>
      <c r="K56" s="17" t="s">
        <v>447</v>
      </c>
      <c r="L56" s="17" t="s">
        <v>447</v>
      </c>
      <c r="M56" s="17" t="s">
        <v>447</v>
      </c>
      <c r="N56" s="17" t="s">
        <v>447</v>
      </c>
      <c r="O56" s="17">
        <v>1</v>
      </c>
      <c r="P56" s="17" t="s">
        <v>447</v>
      </c>
    </row>
    <row r="57" spans="1:16" ht="12.75">
      <c r="A57" s="17" t="s">
        <v>627</v>
      </c>
      <c r="B57" s="17" t="s">
        <v>628</v>
      </c>
      <c r="C57" s="17" t="s">
        <v>629</v>
      </c>
      <c r="D57" s="17">
        <v>-1000</v>
      </c>
      <c r="E57" s="17">
        <v>1000</v>
      </c>
      <c r="F57" s="17">
        <v>0</v>
      </c>
      <c r="G57" s="17">
        <v>0</v>
      </c>
      <c r="H57" s="17" t="s">
        <v>447</v>
      </c>
      <c r="I57" s="17" t="s">
        <v>447</v>
      </c>
      <c r="J57" s="17" t="s">
        <v>447</v>
      </c>
      <c r="K57" s="17" t="s">
        <v>447</v>
      </c>
      <c r="L57" s="17" t="s">
        <v>619</v>
      </c>
      <c r="M57" s="17" t="s">
        <v>447</v>
      </c>
      <c r="N57" s="17" t="s">
        <v>447</v>
      </c>
      <c r="O57" s="17">
        <v>2</v>
      </c>
      <c r="P57" s="17" t="s">
        <v>620</v>
      </c>
    </row>
    <row r="58" spans="1:16" ht="12.75">
      <c r="A58" s="17" t="s">
        <v>630</v>
      </c>
      <c r="B58" s="17" t="s">
        <v>631</v>
      </c>
      <c r="C58" s="17" t="s">
        <v>632</v>
      </c>
      <c r="D58" s="17">
        <v>-1000</v>
      </c>
      <c r="E58" s="17">
        <v>1000</v>
      </c>
      <c r="F58" s="17">
        <v>0</v>
      </c>
      <c r="G58" s="17">
        <v>0</v>
      </c>
      <c r="H58" s="17" t="s">
        <v>447</v>
      </c>
      <c r="I58" s="17" t="s">
        <v>447</v>
      </c>
      <c r="J58" s="17" t="s">
        <v>633</v>
      </c>
      <c r="K58" s="17" t="s">
        <v>447</v>
      </c>
      <c r="L58" s="17">
        <v>56512</v>
      </c>
      <c r="M58" s="17" t="s">
        <v>447</v>
      </c>
      <c r="N58" s="17" t="s">
        <v>447</v>
      </c>
      <c r="O58" s="17">
        <v>2</v>
      </c>
      <c r="P58" s="17" t="s">
        <v>634</v>
      </c>
    </row>
    <row r="59" spans="1:16" ht="12.75">
      <c r="A59" s="17" t="s">
        <v>179</v>
      </c>
      <c r="B59" s="17" t="s">
        <v>635</v>
      </c>
      <c r="C59" s="17" t="s">
        <v>636</v>
      </c>
      <c r="D59" s="17">
        <v>0</v>
      </c>
      <c r="E59" s="17">
        <v>1000</v>
      </c>
      <c r="F59" s="17">
        <v>0</v>
      </c>
      <c r="G59" s="17">
        <v>0</v>
      </c>
      <c r="H59" s="17" t="s">
        <v>447</v>
      </c>
      <c r="I59" s="17" t="s">
        <v>447</v>
      </c>
      <c r="J59" s="17" t="s">
        <v>182</v>
      </c>
      <c r="K59" s="17" t="s">
        <v>447</v>
      </c>
      <c r="L59" s="17" t="s">
        <v>447</v>
      </c>
      <c r="M59" s="17" t="s">
        <v>447</v>
      </c>
      <c r="N59" s="17" t="s">
        <v>447</v>
      </c>
      <c r="O59" s="17">
        <v>1</v>
      </c>
      <c r="P59" s="17" t="s">
        <v>183</v>
      </c>
    </row>
    <row r="60" spans="1:16" ht="12.75">
      <c r="A60" s="17" t="s">
        <v>637</v>
      </c>
      <c r="B60" s="17" t="s">
        <v>638</v>
      </c>
      <c r="C60" s="17" t="s">
        <v>639</v>
      </c>
      <c r="D60" s="17">
        <v>-1000</v>
      </c>
      <c r="E60" s="17">
        <v>1000</v>
      </c>
      <c r="F60" s="17">
        <v>0</v>
      </c>
      <c r="G60" s="17">
        <v>0</v>
      </c>
      <c r="H60" s="17" t="s">
        <v>447</v>
      </c>
      <c r="I60" s="17" t="s">
        <v>447</v>
      </c>
      <c r="J60" s="17" t="s">
        <v>618</v>
      </c>
      <c r="K60" s="17" t="s">
        <v>447</v>
      </c>
      <c r="L60" s="17">
        <v>51298</v>
      </c>
      <c r="M60" s="17" t="s">
        <v>447</v>
      </c>
      <c r="N60" s="17" t="s">
        <v>447</v>
      </c>
      <c r="O60" s="17">
        <v>2</v>
      </c>
      <c r="P60" s="17" t="s">
        <v>640</v>
      </c>
    </row>
    <row r="61" spans="1:16" ht="12.75">
      <c r="A61" s="17" t="s">
        <v>641</v>
      </c>
      <c r="B61" s="17" t="s">
        <v>642</v>
      </c>
      <c r="C61" s="17" t="s">
        <v>643</v>
      </c>
      <c r="D61" s="17">
        <v>-1000</v>
      </c>
      <c r="E61" s="17">
        <v>1000</v>
      </c>
      <c r="F61" s="17">
        <v>0</v>
      </c>
      <c r="G61" s="17">
        <v>0</v>
      </c>
      <c r="H61" s="17" t="s">
        <v>447</v>
      </c>
      <c r="I61" s="17" t="s">
        <v>447</v>
      </c>
      <c r="J61" s="17" t="s">
        <v>618</v>
      </c>
      <c r="K61" s="17" t="s">
        <v>447</v>
      </c>
      <c r="L61" s="17" t="s">
        <v>644</v>
      </c>
      <c r="M61" s="17" t="s">
        <v>447</v>
      </c>
      <c r="N61" s="17" t="s">
        <v>447</v>
      </c>
      <c r="O61" s="17">
        <v>2</v>
      </c>
      <c r="P61" s="17" t="s">
        <v>645</v>
      </c>
    </row>
    <row r="62" spans="1:16" ht="12.75">
      <c r="A62" s="17" t="s">
        <v>646</v>
      </c>
      <c r="B62" s="17" t="s">
        <v>647</v>
      </c>
      <c r="C62" s="17" t="s">
        <v>648</v>
      </c>
      <c r="D62" s="17">
        <v>0</v>
      </c>
      <c r="E62" s="17">
        <v>1000</v>
      </c>
      <c r="F62" s="17">
        <v>0</v>
      </c>
      <c r="G62" s="17">
        <v>0</v>
      </c>
      <c r="H62" s="17" t="s">
        <v>447</v>
      </c>
      <c r="I62" s="17" t="s">
        <v>447</v>
      </c>
      <c r="J62" s="17" t="s">
        <v>649</v>
      </c>
      <c r="K62" s="17" t="s">
        <v>447</v>
      </c>
      <c r="L62" s="17" t="s">
        <v>650</v>
      </c>
      <c r="M62" s="17" t="s">
        <v>447</v>
      </c>
      <c r="N62" s="17" t="s">
        <v>447</v>
      </c>
      <c r="O62" s="17">
        <v>2</v>
      </c>
      <c r="P62" s="17" t="s">
        <v>651</v>
      </c>
    </row>
    <row r="63" spans="1:16" ht="12.75">
      <c r="A63" s="17" t="s">
        <v>652</v>
      </c>
      <c r="B63" s="17" t="s">
        <v>653</v>
      </c>
      <c r="C63" s="17" t="s">
        <v>654</v>
      </c>
      <c r="D63" s="17">
        <v>-1000</v>
      </c>
      <c r="E63" s="17">
        <v>1000</v>
      </c>
      <c r="F63" s="17">
        <v>0</v>
      </c>
      <c r="G63" s="17">
        <v>0</v>
      </c>
      <c r="H63" s="17" t="s">
        <v>447</v>
      </c>
      <c r="I63" s="17" t="s">
        <v>447</v>
      </c>
      <c r="J63" s="17" t="s">
        <v>655</v>
      </c>
      <c r="K63" s="17" t="s">
        <v>447</v>
      </c>
      <c r="L63" s="17">
        <v>21988</v>
      </c>
      <c r="M63" s="17" t="s">
        <v>447</v>
      </c>
      <c r="N63" s="17" t="s">
        <v>447</v>
      </c>
      <c r="O63" s="17">
        <v>2</v>
      </c>
      <c r="P63" s="17" t="s">
        <v>656</v>
      </c>
    </row>
    <row r="64" spans="1:16" ht="12.75">
      <c r="A64" s="17" t="s">
        <v>657</v>
      </c>
      <c r="B64" s="17" t="s">
        <v>447</v>
      </c>
      <c r="C64" s="17" t="s">
        <v>658</v>
      </c>
      <c r="D64" s="17">
        <v>-1000</v>
      </c>
      <c r="E64" s="17">
        <v>1000</v>
      </c>
      <c r="F64" s="17">
        <v>0</v>
      </c>
      <c r="G64" s="17">
        <v>0</v>
      </c>
      <c r="H64" s="17" t="s">
        <v>447</v>
      </c>
      <c r="I64" s="17" t="s">
        <v>447</v>
      </c>
      <c r="J64" s="17" t="s">
        <v>659</v>
      </c>
      <c r="K64" s="17" t="s">
        <v>447</v>
      </c>
      <c r="L64" s="17" t="s">
        <v>660</v>
      </c>
      <c r="M64" s="17" t="s">
        <v>447</v>
      </c>
      <c r="N64" s="17" t="s">
        <v>447</v>
      </c>
      <c r="O64" s="17">
        <v>2</v>
      </c>
      <c r="P64" s="17" t="s">
        <v>661</v>
      </c>
    </row>
    <row r="65" spans="1:16" ht="12.75">
      <c r="A65" s="17" t="s">
        <v>662</v>
      </c>
      <c r="B65" s="17" t="s">
        <v>663</v>
      </c>
      <c r="C65" s="17" t="s">
        <v>664</v>
      </c>
      <c r="D65" s="17">
        <v>-1000</v>
      </c>
      <c r="E65" s="17">
        <v>1000</v>
      </c>
      <c r="F65" s="17">
        <v>0</v>
      </c>
      <c r="G65" s="17">
        <v>0</v>
      </c>
      <c r="H65" s="17" t="s">
        <v>447</v>
      </c>
      <c r="I65" s="17" t="s">
        <v>447</v>
      </c>
      <c r="J65" s="17" t="s">
        <v>447</v>
      </c>
      <c r="K65" s="17" t="s">
        <v>447</v>
      </c>
      <c r="L65" s="17" t="s">
        <v>447</v>
      </c>
      <c r="M65" s="17" t="s">
        <v>447</v>
      </c>
      <c r="N65" s="17" t="s">
        <v>447</v>
      </c>
      <c r="O65" s="17">
        <v>1</v>
      </c>
      <c r="P65" s="17" t="s">
        <v>447</v>
      </c>
    </row>
    <row r="66" spans="1:16" ht="12.75">
      <c r="A66" s="17" t="s">
        <v>665</v>
      </c>
      <c r="B66" s="17" t="s">
        <v>447</v>
      </c>
      <c r="C66" s="17" t="s">
        <v>666</v>
      </c>
      <c r="D66" s="17">
        <v>-1000</v>
      </c>
      <c r="E66" s="17">
        <v>1000</v>
      </c>
      <c r="F66" s="17">
        <v>0</v>
      </c>
      <c r="G66" s="17">
        <v>0</v>
      </c>
      <c r="H66" s="17" t="s">
        <v>447</v>
      </c>
      <c r="I66" s="17" t="s">
        <v>447</v>
      </c>
      <c r="J66" s="17" t="s">
        <v>447</v>
      </c>
      <c r="K66" s="17" t="s">
        <v>447</v>
      </c>
      <c r="L66" s="17" t="s">
        <v>447</v>
      </c>
      <c r="M66" s="17" t="s">
        <v>447</v>
      </c>
      <c r="N66" s="17" t="s">
        <v>447</v>
      </c>
      <c r="O66" s="17">
        <v>1</v>
      </c>
      <c r="P66" s="17" t="s">
        <v>447</v>
      </c>
    </row>
    <row r="67" spans="1:16" ht="12.75">
      <c r="A67" s="17" t="s">
        <v>667</v>
      </c>
      <c r="B67" s="17" t="s">
        <v>668</v>
      </c>
      <c r="C67" s="17" t="s">
        <v>669</v>
      </c>
      <c r="D67" s="17">
        <v>-1000</v>
      </c>
      <c r="E67" s="17">
        <v>1000</v>
      </c>
      <c r="F67" s="17">
        <v>0</v>
      </c>
      <c r="G67" s="17">
        <v>0</v>
      </c>
      <c r="H67" s="17" t="s">
        <v>447</v>
      </c>
      <c r="I67" s="17" t="s">
        <v>447</v>
      </c>
      <c r="J67" s="17" t="s">
        <v>447</v>
      </c>
      <c r="K67" s="17" t="s">
        <v>447</v>
      </c>
      <c r="L67" s="17" t="s">
        <v>447</v>
      </c>
      <c r="M67" s="17" t="s">
        <v>447</v>
      </c>
      <c r="N67" s="17" t="s">
        <v>447</v>
      </c>
      <c r="O67" s="17">
        <v>1</v>
      </c>
      <c r="P67" s="17" t="s">
        <v>447</v>
      </c>
    </row>
    <row r="68" spans="1:16" ht="12.75">
      <c r="A68" s="17" t="s">
        <v>670</v>
      </c>
      <c r="B68" s="17" t="s">
        <v>447</v>
      </c>
      <c r="C68" s="17" t="s">
        <v>671</v>
      </c>
      <c r="D68" s="17">
        <v>0</v>
      </c>
      <c r="E68" s="17">
        <v>1000</v>
      </c>
      <c r="F68" s="17">
        <v>0</v>
      </c>
      <c r="G68" s="17">
        <v>0</v>
      </c>
      <c r="H68" s="17" t="s">
        <v>447</v>
      </c>
      <c r="I68" s="17" t="s">
        <v>447</v>
      </c>
      <c r="J68" s="17" t="s">
        <v>213</v>
      </c>
      <c r="K68" s="17" t="s">
        <v>447</v>
      </c>
      <c r="L68" s="17" t="s">
        <v>447</v>
      </c>
      <c r="M68" s="17" t="s">
        <v>447</v>
      </c>
      <c r="N68" s="17" t="s">
        <v>447</v>
      </c>
      <c r="O68" s="17">
        <v>1</v>
      </c>
      <c r="P68" s="17" t="s">
        <v>672</v>
      </c>
    </row>
    <row r="69" spans="1:16" ht="12.75">
      <c r="A69" s="17" t="s">
        <v>673</v>
      </c>
      <c r="B69" s="17" t="s">
        <v>447</v>
      </c>
      <c r="C69" s="17" t="s">
        <v>674</v>
      </c>
      <c r="D69" s="17">
        <v>0</v>
      </c>
      <c r="E69" s="17">
        <v>1000</v>
      </c>
      <c r="F69" s="17">
        <v>0</v>
      </c>
      <c r="G69" s="17">
        <v>0</v>
      </c>
      <c r="H69" s="17" t="s">
        <v>447</v>
      </c>
      <c r="I69" s="17" t="s">
        <v>447</v>
      </c>
      <c r="J69" s="17" t="s">
        <v>447</v>
      </c>
      <c r="K69" s="17" t="s">
        <v>447</v>
      </c>
      <c r="L69" s="17" t="s">
        <v>675</v>
      </c>
      <c r="M69" s="17" t="s">
        <v>447</v>
      </c>
      <c r="N69" s="17" t="s">
        <v>447</v>
      </c>
      <c r="O69" s="17">
        <v>2</v>
      </c>
      <c r="P69" s="17" t="s">
        <v>676</v>
      </c>
    </row>
    <row r="70" spans="1:16" ht="12.75">
      <c r="A70" s="17" t="s">
        <v>677</v>
      </c>
      <c r="B70" s="17" t="s">
        <v>678</v>
      </c>
      <c r="C70" s="17" t="s">
        <v>679</v>
      </c>
      <c r="D70" s="17">
        <v>0</v>
      </c>
      <c r="E70" s="17">
        <v>1000</v>
      </c>
      <c r="F70" s="17">
        <v>0</v>
      </c>
      <c r="G70" s="17">
        <v>0</v>
      </c>
      <c r="H70" s="17" t="s">
        <v>447</v>
      </c>
      <c r="I70" s="17" t="s">
        <v>447</v>
      </c>
      <c r="J70" s="17" t="s">
        <v>680</v>
      </c>
      <c r="K70" s="17" t="s">
        <v>447</v>
      </c>
      <c r="L70" s="17" t="s">
        <v>447</v>
      </c>
      <c r="M70" s="17" t="s">
        <v>447</v>
      </c>
      <c r="N70" s="17" t="s">
        <v>447</v>
      </c>
      <c r="O70" s="17">
        <v>1</v>
      </c>
      <c r="P70" s="17" t="s">
        <v>447</v>
      </c>
    </row>
    <row r="71" spans="1:16" ht="12.75">
      <c r="A71" s="17" t="s">
        <v>681</v>
      </c>
      <c r="B71" s="17" t="s">
        <v>682</v>
      </c>
      <c r="C71" s="17" t="s">
        <v>683</v>
      </c>
      <c r="D71" s="17">
        <v>0</v>
      </c>
      <c r="E71" s="17">
        <v>1000</v>
      </c>
      <c r="F71" s="17">
        <v>0</v>
      </c>
      <c r="G71" s="17">
        <v>0</v>
      </c>
      <c r="H71" s="17" t="s">
        <v>447</v>
      </c>
      <c r="I71" s="17" t="s">
        <v>447</v>
      </c>
      <c r="J71" s="17" t="s">
        <v>680</v>
      </c>
      <c r="K71" s="17" t="s">
        <v>447</v>
      </c>
      <c r="L71" s="17" t="s">
        <v>684</v>
      </c>
      <c r="M71" s="17" t="s">
        <v>447</v>
      </c>
      <c r="N71" s="17" t="s">
        <v>447</v>
      </c>
      <c r="O71" s="17">
        <v>2</v>
      </c>
      <c r="P71" s="17" t="s">
        <v>685</v>
      </c>
    </row>
    <row r="72" spans="1:16" ht="12.75">
      <c r="A72" s="17" t="s">
        <v>686</v>
      </c>
      <c r="B72" s="17" t="s">
        <v>447</v>
      </c>
      <c r="C72" s="17" t="s">
        <v>687</v>
      </c>
      <c r="D72" s="17">
        <v>-1000</v>
      </c>
      <c r="E72" s="17">
        <v>1000</v>
      </c>
      <c r="F72" s="17">
        <v>0</v>
      </c>
      <c r="G72" s="17">
        <v>0</v>
      </c>
      <c r="H72" s="17" t="s">
        <v>447</v>
      </c>
      <c r="I72" s="17" t="s">
        <v>447</v>
      </c>
      <c r="J72" s="17" t="s">
        <v>447</v>
      </c>
      <c r="K72" s="17" t="s">
        <v>447</v>
      </c>
      <c r="L72" s="17" t="s">
        <v>447</v>
      </c>
      <c r="M72" s="17" t="s">
        <v>447</v>
      </c>
      <c r="N72" s="17" t="s">
        <v>447</v>
      </c>
      <c r="O72" s="17">
        <v>1</v>
      </c>
      <c r="P72" s="17" t="s">
        <v>447</v>
      </c>
    </row>
    <row r="73" spans="1:16" ht="12.75">
      <c r="A73" s="17" t="s">
        <v>688</v>
      </c>
      <c r="B73" s="17" t="s">
        <v>689</v>
      </c>
      <c r="C73" s="17" t="s">
        <v>690</v>
      </c>
      <c r="D73" s="17">
        <v>0</v>
      </c>
      <c r="E73" s="17">
        <v>1000</v>
      </c>
      <c r="F73" s="17">
        <v>0</v>
      </c>
      <c r="G73" s="17">
        <v>0</v>
      </c>
      <c r="H73" s="17" t="s">
        <v>447</v>
      </c>
      <c r="I73" s="17" t="s">
        <v>447</v>
      </c>
      <c r="J73" s="17" t="s">
        <v>691</v>
      </c>
      <c r="K73" s="17" t="s">
        <v>447</v>
      </c>
      <c r="L73" s="17">
        <v>51092</v>
      </c>
      <c r="M73" s="17" t="s">
        <v>447</v>
      </c>
      <c r="N73" s="17" t="s">
        <v>447</v>
      </c>
      <c r="O73" s="17">
        <v>2</v>
      </c>
      <c r="P73" s="17" t="s">
        <v>692</v>
      </c>
    </row>
    <row r="74" spans="1:16" ht="12.75">
      <c r="A74" s="17" t="s">
        <v>693</v>
      </c>
      <c r="B74" s="17" t="s">
        <v>694</v>
      </c>
      <c r="C74" s="17" t="s">
        <v>695</v>
      </c>
      <c r="D74" s="17">
        <v>0</v>
      </c>
      <c r="E74" s="17">
        <v>1000</v>
      </c>
      <c r="F74" s="17">
        <v>0</v>
      </c>
      <c r="G74" s="17">
        <v>0</v>
      </c>
      <c r="H74" s="17" t="s">
        <v>447</v>
      </c>
      <c r="I74" s="17" t="s">
        <v>447</v>
      </c>
      <c r="J74" s="17" t="s">
        <v>696</v>
      </c>
      <c r="K74" s="17" t="s">
        <v>447</v>
      </c>
      <c r="L74" s="17" t="s">
        <v>697</v>
      </c>
      <c r="M74" s="17" t="s">
        <v>447</v>
      </c>
      <c r="N74" s="17" t="s">
        <v>447</v>
      </c>
      <c r="O74" s="17">
        <v>2</v>
      </c>
      <c r="P74" s="17" t="s">
        <v>698</v>
      </c>
    </row>
    <row r="75" spans="1:16" ht="12.75">
      <c r="A75" s="17" t="s">
        <v>699</v>
      </c>
      <c r="B75" s="17" t="s">
        <v>700</v>
      </c>
      <c r="C75" s="17" t="s">
        <v>701</v>
      </c>
      <c r="D75" s="17">
        <v>-1000</v>
      </c>
      <c r="E75" s="17">
        <v>1000</v>
      </c>
      <c r="F75" s="17">
        <v>0</v>
      </c>
      <c r="G75" s="17">
        <v>0</v>
      </c>
      <c r="H75" s="17" t="s">
        <v>447</v>
      </c>
      <c r="I75" s="17" t="s">
        <v>447</v>
      </c>
      <c r="J75" s="17" t="s">
        <v>447</v>
      </c>
      <c r="K75" s="17" t="s">
        <v>447</v>
      </c>
      <c r="L75" s="17" t="s">
        <v>447</v>
      </c>
      <c r="M75" s="17" t="s">
        <v>447</v>
      </c>
      <c r="N75" s="17" t="s">
        <v>447</v>
      </c>
      <c r="O75" s="17">
        <v>1</v>
      </c>
      <c r="P75" s="17" t="s">
        <v>447</v>
      </c>
    </row>
    <row r="76" spans="1:16" ht="12.75">
      <c r="A76" s="17" t="s">
        <v>702</v>
      </c>
      <c r="B76" s="17" t="s">
        <v>447</v>
      </c>
      <c r="C76" s="17" t="s">
        <v>703</v>
      </c>
      <c r="D76" s="17">
        <v>0</v>
      </c>
      <c r="E76" s="17">
        <v>1000</v>
      </c>
      <c r="F76" s="17">
        <v>0</v>
      </c>
      <c r="G76" s="17">
        <v>0</v>
      </c>
      <c r="H76" s="17" t="s">
        <v>447</v>
      </c>
      <c r="I76" s="17" t="s">
        <v>447</v>
      </c>
      <c r="J76" s="17" t="s">
        <v>447</v>
      </c>
      <c r="K76" s="17" t="s">
        <v>447</v>
      </c>
      <c r="L76" s="17" t="s">
        <v>447</v>
      </c>
      <c r="M76" s="17" t="s">
        <v>447</v>
      </c>
      <c r="N76" s="17" t="s">
        <v>447</v>
      </c>
      <c r="O76" s="17">
        <v>1</v>
      </c>
      <c r="P76" s="17" t="s">
        <v>447</v>
      </c>
    </row>
    <row r="77" spans="1:16" ht="12.75">
      <c r="A77" s="17" t="s">
        <v>704</v>
      </c>
      <c r="B77" s="17" t="s">
        <v>447</v>
      </c>
      <c r="C77" s="17" t="s">
        <v>705</v>
      </c>
      <c r="D77" s="17">
        <v>0</v>
      </c>
      <c r="E77" s="17">
        <v>1000</v>
      </c>
      <c r="F77" s="17">
        <v>0</v>
      </c>
      <c r="G77" s="17">
        <v>0</v>
      </c>
      <c r="H77" s="17" t="s">
        <v>447</v>
      </c>
      <c r="I77" s="17" t="s">
        <v>447</v>
      </c>
      <c r="J77" s="17" t="s">
        <v>447</v>
      </c>
      <c r="K77" s="17" t="s">
        <v>447</v>
      </c>
      <c r="L77" s="17" t="s">
        <v>447</v>
      </c>
      <c r="M77" s="17" t="s">
        <v>447</v>
      </c>
      <c r="N77" s="17" t="s">
        <v>447</v>
      </c>
      <c r="O77" s="17">
        <v>1</v>
      </c>
      <c r="P77" s="17" t="s">
        <v>447</v>
      </c>
    </row>
    <row r="78" spans="1:16" ht="12.75">
      <c r="A78" s="17" t="s">
        <v>706</v>
      </c>
      <c r="B78" s="17" t="s">
        <v>447</v>
      </c>
      <c r="C78" s="17" t="s">
        <v>707</v>
      </c>
      <c r="D78" s="17">
        <v>-1000</v>
      </c>
      <c r="E78" s="17">
        <v>1000</v>
      </c>
      <c r="F78" s="17">
        <v>0</v>
      </c>
      <c r="G78" s="17">
        <v>0</v>
      </c>
      <c r="H78" s="17" t="s">
        <v>447</v>
      </c>
      <c r="I78" s="17" t="s">
        <v>447</v>
      </c>
      <c r="J78" s="17" t="s">
        <v>447</v>
      </c>
      <c r="K78" s="17" t="s">
        <v>447</v>
      </c>
      <c r="L78" s="17" t="s">
        <v>708</v>
      </c>
      <c r="M78" s="17" t="s">
        <v>447</v>
      </c>
      <c r="N78" s="17" t="s">
        <v>447</v>
      </c>
      <c r="O78" s="17">
        <v>2</v>
      </c>
      <c r="P78" s="17" t="s">
        <v>709</v>
      </c>
    </row>
    <row r="79" spans="1:16" ht="12.75">
      <c r="A79" s="17" t="s">
        <v>710</v>
      </c>
      <c r="B79" s="17" t="s">
        <v>447</v>
      </c>
      <c r="C79" s="17" t="s">
        <v>711</v>
      </c>
      <c r="D79" s="17">
        <v>-1000</v>
      </c>
      <c r="E79" s="17">
        <v>1000</v>
      </c>
      <c r="F79" s="17">
        <v>0</v>
      </c>
      <c r="G79" s="17">
        <v>0</v>
      </c>
      <c r="H79" s="17" t="s">
        <v>447</v>
      </c>
      <c r="I79" s="17" t="s">
        <v>447</v>
      </c>
      <c r="J79" s="17" t="s">
        <v>447</v>
      </c>
      <c r="K79" s="17" t="s">
        <v>447</v>
      </c>
      <c r="L79" s="17" t="s">
        <v>708</v>
      </c>
      <c r="M79" s="17" t="s">
        <v>447</v>
      </c>
      <c r="N79" s="17" t="s">
        <v>447</v>
      </c>
      <c r="O79" s="17">
        <v>2</v>
      </c>
      <c r="P79" s="17" t="s">
        <v>712</v>
      </c>
    </row>
    <row r="80" spans="1:16" ht="12.75">
      <c r="A80" s="17" t="s">
        <v>713</v>
      </c>
      <c r="B80" s="17" t="s">
        <v>714</v>
      </c>
      <c r="C80" s="17" t="s">
        <v>715</v>
      </c>
      <c r="D80" s="17">
        <v>-1000</v>
      </c>
      <c r="E80" s="17">
        <v>1000</v>
      </c>
      <c r="F80" s="17">
        <v>0</v>
      </c>
      <c r="G80" s="17">
        <v>0</v>
      </c>
      <c r="H80" s="17" t="s">
        <v>447</v>
      </c>
      <c r="I80" s="17" t="s">
        <v>447</v>
      </c>
      <c r="J80" s="17" t="s">
        <v>716</v>
      </c>
      <c r="K80" s="17" t="s">
        <v>447</v>
      </c>
      <c r="L80" s="17" t="s">
        <v>708</v>
      </c>
      <c r="M80" s="17" t="s">
        <v>447</v>
      </c>
      <c r="N80" s="17" t="s">
        <v>447</v>
      </c>
      <c r="O80" s="17">
        <v>2</v>
      </c>
      <c r="P80" s="17" t="s">
        <v>717</v>
      </c>
    </row>
    <row r="81" spans="1:16" ht="12.75">
      <c r="A81" s="17" t="s">
        <v>718</v>
      </c>
      <c r="B81" s="17" t="s">
        <v>719</v>
      </c>
      <c r="C81" s="17" t="s">
        <v>720</v>
      </c>
      <c r="D81" s="17">
        <v>-1000</v>
      </c>
      <c r="E81" s="17">
        <v>1000</v>
      </c>
      <c r="F81" s="17">
        <v>0</v>
      </c>
      <c r="G81" s="17">
        <v>0</v>
      </c>
      <c r="H81" s="17" t="s">
        <v>447</v>
      </c>
      <c r="I81" s="17" t="s">
        <v>447</v>
      </c>
      <c r="J81" s="17" t="s">
        <v>447</v>
      </c>
      <c r="K81" s="17" t="s">
        <v>447</v>
      </c>
      <c r="L81" s="17" t="s">
        <v>708</v>
      </c>
      <c r="M81" s="17" t="s">
        <v>447</v>
      </c>
      <c r="N81" s="17" t="s">
        <v>447</v>
      </c>
      <c r="O81" s="17">
        <v>2</v>
      </c>
      <c r="P81" s="17" t="s">
        <v>721</v>
      </c>
    </row>
    <row r="82" spans="1:16" ht="12.75">
      <c r="A82" s="17" t="s">
        <v>722</v>
      </c>
      <c r="B82" s="17" t="s">
        <v>723</v>
      </c>
      <c r="C82" s="17" t="s">
        <v>724</v>
      </c>
      <c r="D82" s="17">
        <v>-1000</v>
      </c>
      <c r="E82" s="17">
        <v>1000</v>
      </c>
      <c r="F82" s="17">
        <v>0</v>
      </c>
      <c r="G82" s="17">
        <v>0</v>
      </c>
      <c r="H82" s="17" t="s">
        <v>447</v>
      </c>
      <c r="I82" s="17" t="s">
        <v>447</v>
      </c>
      <c r="J82" s="17" t="s">
        <v>447</v>
      </c>
      <c r="K82" s="17" t="s">
        <v>447</v>
      </c>
      <c r="L82" s="17" t="s">
        <v>708</v>
      </c>
      <c r="M82" s="17" t="s">
        <v>447</v>
      </c>
      <c r="N82" s="17" t="s">
        <v>447</v>
      </c>
      <c r="O82" s="17">
        <v>2</v>
      </c>
      <c r="P82" s="17" t="s">
        <v>725</v>
      </c>
    </row>
    <row r="83" spans="1:16" ht="12.75">
      <c r="A83" s="17" t="s">
        <v>726</v>
      </c>
      <c r="B83" s="17" t="s">
        <v>727</v>
      </c>
      <c r="C83" s="17" t="s">
        <v>728</v>
      </c>
      <c r="D83" s="17">
        <v>0</v>
      </c>
      <c r="E83" s="17">
        <v>1000</v>
      </c>
      <c r="F83" s="17">
        <v>0</v>
      </c>
      <c r="G83" s="17">
        <v>0</v>
      </c>
      <c r="H83" s="17" t="s">
        <v>447</v>
      </c>
      <c r="I83" s="17" t="s">
        <v>447</v>
      </c>
      <c r="J83" s="17" t="s">
        <v>729</v>
      </c>
      <c r="K83" s="17" t="s">
        <v>447</v>
      </c>
      <c r="L83" s="17">
        <v>49339</v>
      </c>
      <c r="M83" s="17" t="s">
        <v>447</v>
      </c>
      <c r="N83" s="17" t="s">
        <v>447</v>
      </c>
      <c r="O83" s="17">
        <v>2</v>
      </c>
      <c r="P83" s="17" t="s">
        <v>730</v>
      </c>
    </row>
    <row r="84" spans="1:16" ht="12.75">
      <c r="A84" s="17" t="s">
        <v>731</v>
      </c>
      <c r="B84" s="17" t="s">
        <v>447</v>
      </c>
      <c r="C84" s="17" t="s">
        <v>732</v>
      </c>
      <c r="D84" s="17">
        <v>0</v>
      </c>
      <c r="E84" s="17">
        <v>1000</v>
      </c>
      <c r="F84" s="17">
        <v>0</v>
      </c>
      <c r="G84" s="17">
        <v>0</v>
      </c>
      <c r="H84" s="17" t="s">
        <v>447</v>
      </c>
      <c r="I84" s="17" t="s">
        <v>447</v>
      </c>
      <c r="J84" s="17" t="s">
        <v>447</v>
      </c>
      <c r="K84" s="17" t="s">
        <v>447</v>
      </c>
      <c r="L84" s="17" t="s">
        <v>447</v>
      </c>
      <c r="M84" s="17" t="s">
        <v>447</v>
      </c>
      <c r="N84" s="17" t="s">
        <v>447</v>
      </c>
      <c r="O84" s="17">
        <v>1</v>
      </c>
      <c r="P84" s="17" t="s">
        <v>447</v>
      </c>
    </row>
    <row r="85" spans="1:16" ht="12.75">
      <c r="A85" s="17" t="s">
        <v>733</v>
      </c>
      <c r="B85" s="17" t="s">
        <v>447</v>
      </c>
      <c r="C85" s="17" t="s">
        <v>734</v>
      </c>
      <c r="D85" s="17">
        <v>0</v>
      </c>
      <c r="E85" s="17">
        <v>1000</v>
      </c>
      <c r="F85" s="17">
        <v>0</v>
      </c>
      <c r="G85" s="17">
        <v>0</v>
      </c>
      <c r="H85" s="17" t="s">
        <v>447</v>
      </c>
      <c r="I85" s="17" t="s">
        <v>447</v>
      </c>
      <c r="J85" s="17" t="s">
        <v>447</v>
      </c>
      <c r="K85" s="17" t="s">
        <v>447</v>
      </c>
      <c r="L85" s="17" t="s">
        <v>447</v>
      </c>
      <c r="M85" s="17" t="s">
        <v>447</v>
      </c>
      <c r="N85" s="17" t="s">
        <v>447</v>
      </c>
      <c r="O85" s="17">
        <v>1</v>
      </c>
      <c r="P85" s="17" t="s">
        <v>447</v>
      </c>
    </row>
    <row r="86" spans="1:16" ht="12.75">
      <c r="A86" s="17" t="s">
        <v>735</v>
      </c>
      <c r="B86" s="17" t="s">
        <v>447</v>
      </c>
      <c r="C86" s="17" t="s">
        <v>736</v>
      </c>
      <c r="D86" s="17">
        <v>-1000</v>
      </c>
      <c r="E86" s="17">
        <v>1000</v>
      </c>
      <c r="F86" s="17">
        <v>0</v>
      </c>
      <c r="G86" s="17">
        <v>0</v>
      </c>
      <c r="H86" s="17" t="s">
        <v>447</v>
      </c>
      <c r="I86" s="17" t="s">
        <v>447</v>
      </c>
      <c r="J86" s="17" t="s">
        <v>447</v>
      </c>
      <c r="K86" s="17" t="s">
        <v>447</v>
      </c>
      <c r="L86" s="17" t="s">
        <v>737</v>
      </c>
      <c r="M86" s="17" t="s">
        <v>447</v>
      </c>
      <c r="N86" s="17" t="s">
        <v>447</v>
      </c>
      <c r="O86" s="17">
        <v>2</v>
      </c>
      <c r="P86" s="17" t="s">
        <v>738</v>
      </c>
    </row>
    <row r="87" spans="1:16" ht="12.75">
      <c r="A87" s="17" t="s">
        <v>739</v>
      </c>
      <c r="B87" s="17" t="s">
        <v>447</v>
      </c>
      <c r="C87" s="17" t="s">
        <v>740</v>
      </c>
      <c r="D87" s="17">
        <v>-1000</v>
      </c>
      <c r="E87" s="17">
        <v>1000</v>
      </c>
      <c r="F87" s="17">
        <v>0</v>
      </c>
      <c r="G87" s="17">
        <v>0</v>
      </c>
      <c r="H87" s="17" t="s">
        <v>447</v>
      </c>
      <c r="I87" s="17" t="s">
        <v>447</v>
      </c>
      <c r="J87" s="17" t="s">
        <v>447</v>
      </c>
      <c r="K87" s="17" t="s">
        <v>447</v>
      </c>
      <c r="L87" s="17" t="s">
        <v>447</v>
      </c>
      <c r="M87" s="17" t="s">
        <v>447</v>
      </c>
      <c r="N87" s="17" t="s">
        <v>447</v>
      </c>
      <c r="O87" s="17">
        <v>1</v>
      </c>
      <c r="P87" s="17" t="s">
        <v>447</v>
      </c>
    </row>
    <row r="88" spans="1:16" ht="12.75">
      <c r="A88" s="17" t="s">
        <v>741</v>
      </c>
      <c r="B88" s="17" t="s">
        <v>447</v>
      </c>
      <c r="C88" s="17" t="s">
        <v>742</v>
      </c>
      <c r="D88" s="17">
        <v>0</v>
      </c>
      <c r="E88" s="17">
        <v>1000</v>
      </c>
      <c r="F88" s="17">
        <v>0</v>
      </c>
      <c r="G88" s="17">
        <v>0</v>
      </c>
      <c r="H88" s="17" t="s">
        <v>447</v>
      </c>
      <c r="I88" s="17" t="s">
        <v>447</v>
      </c>
      <c r="J88" s="17" t="s">
        <v>19</v>
      </c>
      <c r="K88" s="17" t="s">
        <v>447</v>
      </c>
      <c r="L88" s="17">
        <v>18337</v>
      </c>
      <c r="M88" s="17" t="s">
        <v>447</v>
      </c>
      <c r="N88" s="17" t="s">
        <v>447</v>
      </c>
      <c r="O88" s="17">
        <v>2</v>
      </c>
      <c r="P88" s="17" t="s">
        <v>743</v>
      </c>
    </row>
    <row r="89" spans="1:16" ht="12.75">
      <c r="A89" s="17" t="s">
        <v>744</v>
      </c>
      <c r="B89" s="17" t="s">
        <v>447</v>
      </c>
      <c r="C89" s="17" t="s">
        <v>745</v>
      </c>
      <c r="D89" s="17">
        <v>-1000</v>
      </c>
      <c r="E89" s="17">
        <v>1000</v>
      </c>
      <c r="F89" s="17">
        <v>0</v>
      </c>
      <c r="G89" s="17">
        <v>0</v>
      </c>
      <c r="H89" s="17" t="s">
        <v>447</v>
      </c>
      <c r="I89" s="17" t="s">
        <v>447</v>
      </c>
      <c r="J89" s="17" t="s">
        <v>447</v>
      </c>
      <c r="K89" s="17" t="s">
        <v>447</v>
      </c>
      <c r="L89" s="17" t="s">
        <v>447</v>
      </c>
      <c r="M89" s="17" t="s">
        <v>447</v>
      </c>
      <c r="N89" s="17" t="s">
        <v>447</v>
      </c>
      <c r="O89" s="17">
        <v>1</v>
      </c>
      <c r="P89" s="17" t="s">
        <v>447</v>
      </c>
    </row>
    <row r="90" spans="1:16" ht="12.75">
      <c r="A90" s="17" t="s">
        <v>746</v>
      </c>
      <c r="B90" s="17" t="s">
        <v>447</v>
      </c>
      <c r="C90" s="17" t="s">
        <v>747</v>
      </c>
      <c r="D90" s="17">
        <v>-1000</v>
      </c>
      <c r="E90" s="17">
        <v>1000</v>
      </c>
      <c r="F90" s="17">
        <v>0</v>
      </c>
      <c r="G90" s="17">
        <v>0</v>
      </c>
      <c r="H90" s="17" t="s">
        <v>447</v>
      </c>
      <c r="I90" s="17" t="s">
        <v>447</v>
      </c>
      <c r="J90" s="17" t="s">
        <v>447</v>
      </c>
      <c r="K90" s="17" t="s">
        <v>447</v>
      </c>
      <c r="L90" s="17" t="s">
        <v>447</v>
      </c>
      <c r="M90" s="17" t="s">
        <v>447</v>
      </c>
      <c r="N90" s="17" t="s">
        <v>447</v>
      </c>
      <c r="O90" s="17">
        <v>1</v>
      </c>
      <c r="P90" s="17" t="s">
        <v>447</v>
      </c>
    </row>
    <row r="91" spans="1:16" ht="12.75">
      <c r="A91" s="17" t="s">
        <v>748</v>
      </c>
      <c r="B91" s="17" t="s">
        <v>447</v>
      </c>
      <c r="C91" s="17" t="s">
        <v>749</v>
      </c>
      <c r="D91" s="17">
        <v>0</v>
      </c>
      <c r="E91" s="17">
        <v>1000</v>
      </c>
      <c r="F91" s="17">
        <v>0</v>
      </c>
      <c r="G91" s="17">
        <v>0</v>
      </c>
      <c r="H91" s="17" t="s">
        <v>447</v>
      </c>
      <c r="I91" s="17" t="s">
        <v>447</v>
      </c>
      <c r="J91" s="17" t="s">
        <v>206</v>
      </c>
      <c r="K91" s="17" t="s">
        <v>447</v>
      </c>
      <c r="L91" s="17">
        <v>38917</v>
      </c>
      <c r="M91" s="17" t="s">
        <v>447</v>
      </c>
      <c r="N91" s="17" t="s">
        <v>447</v>
      </c>
      <c r="O91" s="17">
        <v>2</v>
      </c>
      <c r="P91" s="17" t="s">
        <v>750</v>
      </c>
    </row>
    <row r="92" spans="1:16" ht="12.75">
      <c r="A92" s="17" t="s">
        <v>751</v>
      </c>
      <c r="B92" s="17" t="s">
        <v>447</v>
      </c>
      <c r="C92" s="17" t="s">
        <v>752</v>
      </c>
      <c r="D92" s="17">
        <v>0</v>
      </c>
      <c r="E92" s="17">
        <v>1000</v>
      </c>
      <c r="F92" s="17">
        <v>0</v>
      </c>
      <c r="G92" s="17">
        <v>0</v>
      </c>
      <c r="H92" s="17" t="s">
        <v>447</v>
      </c>
      <c r="I92" s="17" t="s">
        <v>447</v>
      </c>
      <c r="J92" s="17" t="s">
        <v>206</v>
      </c>
      <c r="K92" s="17" t="s">
        <v>447</v>
      </c>
      <c r="L92" s="17">
        <v>38917</v>
      </c>
      <c r="M92" s="17" t="s">
        <v>447</v>
      </c>
      <c r="N92" s="17" t="s">
        <v>447</v>
      </c>
      <c r="O92" s="17">
        <v>2</v>
      </c>
      <c r="P92" s="17" t="s">
        <v>750</v>
      </c>
    </row>
    <row r="93" spans="1:16" ht="12.75">
      <c r="A93" s="17" t="s">
        <v>753</v>
      </c>
      <c r="B93" s="17" t="s">
        <v>754</v>
      </c>
      <c r="C93" s="17" t="s">
        <v>755</v>
      </c>
      <c r="D93" s="17">
        <v>0</v>
      </c>
      <c r="E93" s="17">
        <v>0</v>
      </c>
      <c r="F93" s="17">
        <v>0</v>
      </c>
      <c r="G93" s="17">
        <v>0</v>
      </c>
      <c r="H93" s="17" t="s">
        <v>447</v>
      </c>
      <c r="I93" s="17" t="s">
        <v>447</v>
      </c>
      <c r="J93" s="17" t="s">
        <v>206</v>
      </c>
      <c r="K93" s="17" t="s">
        <v>447</v>
      </c>
      <c r="L93" s="17">
        <v>38917</v>
      </c>
      <c r="M93" s="17" t="s">
        <v>447</v>
      </c>
      <c r="N93" s="17" t="s">
        <v>447</v>
      </c>
      <c r="O93" s="17">
        <v>2</v>
      </c>
      <c r="P93" s="17" t="s">
        <v>756</v>
      </c>
    </row>
    <row r="94" spans="1:16" ht="12.75">
      <c r="A94" s="17" t="s">
        <v>757</v>
      </c>
      <c r="B94" s="17" t="s">
        <v>447</v>
      </c>
      <c r="C94" s="17" t="s">
        <v>758</v>
      </c>
      <c r="D94" s="17">
        <v>0</v>
      </c>
      <c r="E94" s="17">
        <v>0</v>
      </c>
      <c r="F94" s="17">
        <v>0</v>
      </c>
      <c r="G94" s="17">
        <v>0</v>
      </c>
      <c r="H94" s="17" t="s">
        <v>447</v>
      </c>
      <c r="I94" s="17" t="s">
        <v>447</v>
      </c>
      <c r="J94" s="17" t="s">
        <v>206</v>
      </c>
      <c r="K94" s="17" t="s">
        <v>447</v>
      </c>
      <c r="L94" s="17">
        <v>38917</v>
      </c>
      <c r="M94" s="17" t="s">
        <v>447</v>
      </c>
      <c r="N94" s="17" t="s">
        <v>447</v>
      </c>
      <c r="O94" s="17">
        <v>2</v>
      </c>
      <c r="P94" s="17" t="s">
        <v>759</v>
      </c>
    </row>
    <row r="95" spans="1:16" ht="12.75">
      <c r="A95" s="17" t="s">
        <v>760</v>
      </c>
      <c r="B95" s="17" t="s">
        <v>447</v>
      </c>
      <c r="C95" s="17" t="s">
        <v>761</v>
      </c>
      <c r="D95" s="17">
        <v>0</v>
      </c>
      <c r="E95" s="17">
        <v>1000</v>
      </c>
      <c r="F95" s="17">
        <v>0</v>
      </c>
      <c r="G95" s="17">
        <v>0</v>
      </c>
      <c r="H95" s="17" t="s">
        <v>447</v>
      </c>
      <c r="I95" s="17" t="s">
        <v>447</v>
      </c>
      <c r="J95" s="17" t="s">
        <v>762</v>
      </c>
      <c r="K95" s="17" t="s">
        <v>447</v>
      </c>
      <c r="L95" s="17">
        <v>38917</v>
      </c>
      <c r="M95" s="17" t="s">
        <v>447</v>
      </c>
      <c r="N95" s="17" t="s">
        <v>447</v>
      </c>
      <c r="O95" s="17">
        <v>2</v>
      </c>
      <c r="P95" s="17" t="s">
        <v>763</v>
      </c>
    </row>
    <row r="96" spans="1:16" ht="12.75">
      <c r="A96" s="17" t="s">
        <v>764</v>
      </c>
      <c r="B96" s="17" t="s">
        <v>447</v>
      </c>
      <c r="C96" s="17" t="s">
        <v>765</v>
      </c>
      <c r="D96" s="17">
        <v>0</v>
      </c>
      <c r="E96" s="17">
        <v>0</v>
      </c>
      <c r="F96" s="17">
        <v>0</v>
      </c>
      <c r="G96" s="17">
        <v>0</v>
      </c>
      <c r="H96" s="17" t="s">
        <v>447</v>
      </c>
      <c r="I96" s="17" t="s">
        <v>447</v>
      </c>
      <c r="J96" s="17" t="s">
        <v>447</v>
      </c>
      <c r="K96" s="17" t="s">
        <v>447</v>
      </c>
      <c r="L96" s="17">
        <v>20360</v>
      </c>
      <c r="M96" s="17" t="s">
        <v>447</v>
      </c>
      <c r="N96" s="17" t="s">
        <v>447</v>
      </c>
      <c r="O96" s="17">
        <v>2</v>
      </c>
      <c r="P96" s="17" t="s">
        <v>766</v>
      </c>
    </row>
    <row r="97" spans="1:16" ht="12.75">
      <c r="A97" s="17" t="s">
        <v>767</v>
      </c>
      <c r="B97" s="17" t="s">
        <v>447</v>
      </c>
      <c r="C97" s="17" t="s">
        <v>768</v>
      </c>
      <c r="D97" s="17">
        <v>-1000</v>
      </c>
      <c r="E97" s="17">
        <v>1000</v>
      </c>
      <c r="F97" s="17">
        <v>0</v>
      </c>
      <c r="G97" s="17">
        <v>0</v>
      </c>
      <c r="H97" s="17" t="s">
        <v>447</v>
      </c>
      <c r="I97" s="17" t="s">
        <v>447</v>
      </c>
      <c r="J97" s="17" t="s">
        <v>447</v>
      </c>
      <c r="K97" s="17" t="s">
        <v>447</v>
      </c>
      <c r="L97" s="17" t="s">
        <v>447</v>
      </c>
      <c r="M97" s="17" t="s">
        <v>447</v>
      </c>
      <c r="N97" s="17" t="s">
        <v>447</v>
      </c>
      <c r="O97" s="17">
        <v>1</v>
      </c>
      <c r="P97" s="17" t="s">
        <v>447</v>
      </c>
    </row>
    <row r="98" spans="1:16" ht="12.75">
      <c r="A98" s="17" t="s">
        <v>769</v>
      </c>
      <c r="B98" s="17" t="s">
        <v>447</v>
      </c>
      <c r="C98" s="17" t="s">
        <v>770</v>
      </c>
      <c r="D98" s="17">
        <v>0</v>
      </c>
      <c r="E98" s="17">
        <v>1000</v>
      </c>
      <c r="F98" s="17">
        <v>0</v>
      </c>
      <c r="G98" s="17">
        <v>0</v>
      </c>
      <c r="H98" s="17" t="s">
        <v>447</v>
      </c>
      <c r="I98" s="17" t="s">
        <v>447</v>
      </c>
      <c r="J98" s="17" t="s">
        <v>447</v>
      </c>
      <c r="K98" s="17" t="s">
        <v>447</v>
      </c>
      <c r="L98" s="17" t="s">
        <v>771</v>
      </c>
      <c r="M98" s="17" t="s">
        <v>447</v>
      </c>
      <c r="N98" s="17" t="s">
        <v>447</v>
      </c>
      <c r="O98" s="17">
        <v>2</v>
      </c>
      <c r="P98" s="17" t="s">
        <v>772</v>
      </c>
    </row>
    <row r="99" spans="1:16" ht="12.75">
      <c r="A99" s="17" t="s">
        <v>184</v>
      </c>
      <c r="B99" s="17" t="s">
        <v>185</v>
      </c>
      <c r="C99" s="17" t="s">
        <v>186</v>
      </c>
      <c r="D99" s="17">
        <v>0</v>
      </c>
      <c r="E99" s="17">
        <v>1000</v>
      </c>
      <c r="F99" s="17">
        <v>0</v>
      </c>
      <c r="G99" s="17">
        <v>0</v>
      </c>
      <c r="H99" s="17" t="s">
        <v>447</v>
      </c>
      <c r="I99" s="17" t="s">
        <v>447</v>
      </c>
      <c r="J99" s="17" t="s">
        <v>447</v>
      </c>
      <c r="K99" s="17" t="s">
        <v>447</v>
      </c>
      <c r="L99" s="17" t="s">
        <v>447</v>
      </c>
      <c r="M99" s="17" t="s">
        <v>447</v>
      </c>
      <c r="N99" s="17" t="s">
        <v>447</v>
      </c>
      <c r="O99" s="17">
        <v>1</v>
      </c>
      <c r="P99" s="17" t="s">
        <v>187</v>
      </c>
    </row>
    <row r="100" spans="1:16" ht="12.75">
      <c r="A100" s="17" t="s">
        <v>773</v>
      </c>
      <c r="B100" s="17" t="s">
        <v>774</v>
      </c>
      <c r="C100" s="17" t="s">
        <v>775</v>
      </c>
      <c r="D100" s="17">
        <v>-1000</v>
      </c>
      <c r="E100" s="17">
        <v>1000</v>
      </c>
      <c r="F100" s="17">
        <v>0</v>
      </c>
      <c r="G100" s="17">
        <v>0</v>
      </c>
      <c r="H100" s="17" t="s">
        <v>447</v>
      </c>
      <c r="I100" s="17" t="s">
        <v>447</v>
      </c>
      <c r="J100" s="17" t="s">
        <v>776</v>
      </c>
      <c r="K100" s="17" t="s">
        <v>447</v>
      </c>
      <c r="L100" s="17">
        <v>54926</v>
      </c>
      <c r="M100" s="17" t="s">
        <v>447</v>
      </c>
      <c r="N100" s="17" t="s">
        <v>447</v>
      </c>
      <c r="O100" s="17">
        <v>2</v>
      </c>
      <c r="P100" s="17" t="s">
        <v>777</v>
      </c>
    </row>
    <row r="101" spans="1:16" ht="12.75">
      <c r="A101" s="17" t="s">
        <v>778</v>
      </c>
      <c r="B101" s="17" t="s">
        <v>779</v>
      </c>
      <c r="C101" s="17" t="s">
        <v>780</v>
      </c>
      <c r="D101" s="17">
        <v>-1000</v>
      </c>
      <c r="E101" s="17">
        <v>1000</v>
      </c>
      <c r="F101" s="17">
        <v>0</v>
      </c>
      <c r="G101" s="17">
        <v>0</v>
      </c>
      <c r="H101" s="17" t="s">
        <v>447</v>
      </c>
      <c r="I101" s="17" t="s">
        <v>447</v>
      </c>
      <c r="J101" s="17" t="s">
        <v>447</v>
      </c>
      <c r="K101" s="17" t="s">
        <v>447</v>
      </c>
      <c r="L101" s="17" t="s">
        <v>778</v>
      </c>
      <c r="M101" s="17" t="s">
        <v>447</v>
      </c>
      <c r="N101" s="17" t="s">
        <v>447</v>
      </c>
      <c r="O101" s="17">
        <v>2</v>
      </c>
      <c r="P101" s="17" t="s">
        <v>781</v>
      </c>
    </row>
    <row r="102" spans="1:16" ht="12.75">
      <c r="A102" s="17" t="s">
        <v>782</v>
      </c>
      <c r="B102" s="17" t="s">
        <v>783</v>
      </c>
      <c r="C102" s="17" t="s">
        <v>784</v>
      </c>
      <c r="D102" s="17">
        <v>0</v>
      </c>
      <c r="E102" s="17">
        <v>1000</v>
      </c>
      <c r="F102" s="17">
        <v>0</v>
      </c>
      <c r="G102" s="17">
        <v>0</v>
      </c>
      <c r="H102" s="17" t="s">
        <v>447</v>
      </c>
      <c r="I102" s="17" t="s">
        <v>447</v>
      </c>
      <c r="J102" s="17" t="s">
        <v>447</v>
      </c>
      <c r="K102" s="17" t="s">
        <v>447</v>
      </c>
      <c r="L102" s="17">
        <v>37652</v>
      </c>
      <c r="M102" s="17" t="s">
        <v>447</v>
      </c>
      <c r="N102" s="17" t="s">
        <v>447</v>
      </c>
      <c r="O102" s="17">
        <v>2</v>
      </c>
      <c r="P102" s="17" t="s">
        <v>785</v>
      </c>
    </row>
    <row r="103" spans="1:16" ht="12.75">
      <c r="A103" s="17" t="s">
        <v>786</v>
      </c>
      <c r="B103" s="17" t="s">
        <v>787</v>
      </c>
      <c r="C103" s="17" t="s">
        <v>788</v>
      </c>
      <c r="D103" s="17">
        <v>0</v>
      </c>
      <c r="E103" s="17">
        <v>1000</v>
      </c>
      <c r="F103" s="17">
        <v>0</v>
      </c>
      <c r="G103" s="17">
        <v>0</v>
      </c>
      <c r="H103" s="17" t="s">
        <v>447</v>
      </c>
      <c r="I103" s="17" t="s">
        <v>447</v>
      </c>
      <c r="J103" s="17" t="s">
        <v>447</v>
      </c>
      <c r="K103" s="17" t="s">
        <v>447</v>
      </c>
      <c r="L103" s="17" t="s">
        <v>789</v>
      </c>
      <c r="M103" s="17" t="s">
        <v>447</v>
      </c>
      <c r="N103" s="17" t="s">
        <v>447</v>
      </c>
      <c r="O103" s="17">
        <v>2</v>
      </c>
      <c r="P103" s="17" t="s">
        <v>790</v>
      </c>
    </row>
    <row r="104" spans="1:16" ht="12.75">
      <c r="A104" s="17" t="s">
        <v>791</v>
      </c>
      <c r="B104" s="17" t="s">
        <v>792</v>
      </c>
      <c r="C104" s="17" t="s">
        <v>793</v>
      </c>
      <c r="D104" s="17">
        <v>0</v>
      </c>
      <c r="E104" s="17">
        <v>1000</v>
      </c>
      <c r="F104" s="17">
        <v>0</v>
      </c>
      <c r="G104" s="17">
        <v>0</v>
      </c>
      <c r="H104" s="17" t="s">
        <v>447</v>
      </c>
      <c r="I104" s="17" t="s">
        <v>447</v>
      </c>
      <c r="J104" s="17" t="s">
        <v>447</v>
      </c>
      <c r="K104" s="17" t="s">
        <v>447</v>
      </c>
      <c r="L104" s="17" t="s">
        <v>794</v>
      </c>
      <c r="M104" s="17" t="s">
        <v>447</v>
      </c>
      <c r="N104" s="17" t="s">
        <v>447</v>
      </c>
      <c r="O104" s="17">
        <v>2</v>
      </c>
      <c r="P104" s="17" t="s">
        <v>795</v>
      </c>
    </row>
    <row r="105" spans="1:16" ht="12.75">
      <c r="A105" s="17" t="s">
        <v>796</v>
      </c>
      <c r="B105" s="17" t="s">
        <v>797</v>
      </c>
      <c r="C105" s="17" t="s">
        <v>798</v>
      </c>
      <c r="D105" s="17">
        <v>0</v>
      </c>
      <c r="E105" s="17">
        <v>1000</v>
      </c>
      <c r="F105" s="17">
        <v>0</v>
      </c>
      <c r="G105" s="17">
        <v>0</v>
      </c>
      <c r="H105" s="17" t="s">
        <v>447</v>
      </c>
      <c r="I105" s="17" t="s">
        <v>447</v>
      </c>
      <c r="J105" s="17" t="s">
        <v>447</v>
      </c>
      <c r="K105" s="17" t="s">
        <v>447</v>
      </c>
      <c r="L105" s="17">
        <v>1143</v>
      </c>
      <c r="M105" s="17" t="s">
        <v>447</v>
      </c>
      <c r="N105" s="17" t="s">
        <v>447</v>
      </c>
      <c r="O105" s="17">
        <v>2</v>
      </c>
      <c r="P105" s="17" t="s">
        <v>799</v>
      </c>
    </row>
    <row r="106" spans="1:16" ht="12.75">
      <c r="A106" s="17" t="s">
        <v>800</v>
      </c>
      <c r="B106" s="17" t="s">
        <v>801</v>
      </c>
      <c r="C106" s="17" t="s">
        <v>802</v>
      </c>
      <c r="D106" s="17">
        <v>0</v>
      </c>
      <c r="E106" s="17">
        <v>1000</v>
      </c>
      <c r="F106" s="17">
        <v>0</v>
      </c>
      <c r="G106" s="17">
        <v>0</v>
      </c>
      <c r="H106" s="17" t="s">
        <v>447</v>
      </c>
      <c r="I106" s="17" t="s">
        <v>447</v>
      </c>
      <c r="J106" s="17" t="s">
        <v>447</v>
      </c>
      <c r="K106" s="17" t="s">
        <v>447</v>
      </c>
      <c r="L106" s="17" t="s">
        <v>803</v>
      </c>
      <c r="M106" s="17" t="s">
        <v>447</v>
      </c>
      <c r="N106" s="17" t="s">
        <v>447</v>
      </c>
      <c r="O106" s="17">
        <v>2</v>
      </c>
      <c r="P106" s="17" t="s">
        <v>804</v>
      </c>
    </row>
    <row r="107" spans="1:16" ht="12.75">
      <c r="A107" s="17" t="s">
        <v>805</v>
      </c>
      <c r="B107" s="17" t="s">
        <v>447</v>
      </c>
      <c r="C107" s="17" t="s">
        <v>806</v>
      </c>
      <c r="D107" s="17">
        <v>0</v>
      </c>
      <c r="E107" s="17">
        <v>1000</v>
      </c>
      <c r="F107" s="17">
        <v>0</v>
      </c>
      <c r="G107" s="17">
        <v>0</v>
      </c>
      <c r="H107" s="17" t="s">
        <v>447</v>
      </c>
      <c r="I107" s="17" t="s">
        <v>447</v>
      </c>
      <c r="J107" s="17" t="s">
        <v>447</v>
      </c>
      <c r="K107" s="17" t="s">
        <v>447</v>
      </c>
      <c r="L107" s="17">
        <v>52648</v>
      </c>
      <c r="M107" s="17" t="s">
        <v>447</v>
      </c>
      <c r="N107" s="17" t="s">
        <v>447</v>
      </c>
      <c r="O107" s="17">
        <v>2</v>
      </c>
      <c r="P107" s="17" t="s">
        <v>807</v>
      </c>
    </row>
    <row r="108" spans="1:16" ht="12.75">
      <c r="A108" s="17" t="s">
        <v>808</v>
      </c>
      <c r="B108" s="17" t="s">
        <v>447</v>
      </c>
      <c r="C108" s="17" t="s">
        <v>809</v>
      </c>
      <c r="D108" s="17">
        <v>0</v>
      </c>
      <c r="E108" s="17">
        <v>1000</v>
      </c>
      <c r="F108" s="17">
        <v>0</v>
      </c>
      <c r="G108" s="17">
        <v>0</v>
      </c>
      <c r="H108" s="17" t="s">
        <v>447</v>
      </c>
      <c r="I108" s="17" t="s">
        <v>447</v>
      </c>
      <c r="J108" s="17" t="s">
        <v>447</v>
      </c>
      <c r="K108" s="17" t="s">
        <v>447</v>
      </c>
      <c r="L108" s="17">
        <v>13073</v>
      </c>
      <c r="M108" s="17" t="s">
        <v>447</v>
      </c>
      <c r="N108" s="17" t="s">
        <v>447</v>
      </c>
      <c r="O108" s="17">
        <v>2</v>
      </c>
      <c r="P108" s="17" t="s">
        <v>795</v>
      </c>
    </row>
    <row r="109" spans="1:16" ht="12.75">
      <c r="A109" s="17" t="s">
        <v>810</v>
      </c>
      <c r="B109" s="17" t="s">
        <v>447</v>
      </c>
      <c r="C109" s="17" t="s">
        <v>811</v>
      </c>
      <c r="D109" s="17">
        <v>0</v>
      </c>
      <c r="E109" s="17">
        <v>1000</v>
      </c>
      <c r="F109" s="17">
        <v>0</v>
      </c>
      <c r="G109" s="17">
        <v>0</v>
      </c>
      <c r="H109" s="17" t="s">
        <v>447</v>
      </c>
      <c r="I109" s="17" t="s">
        <v>447</v>
      </c>
      <c r="J109" s="17" t="s">
        <v>447</v>
      </c>
      <c r="K109" s="17" t="s">
        <v>447</v>
      </c>
      <c r="L109" s="17" t="s">
        <v>812</v>
      </c>
      <c r="M109" s="17" t="s">
        <v>447</v>
      </c>
      <c r="N109" s="17" t="s">
        <v>447</v>
      </c>
      <c r="O109" s="17">
        <v>2</v>
      </c>
      <c r="P109" s="17" t="s">
        <v>799</v>
      </c>
    </row>
    <row r="110" spans="1:16" ht="12.75">
      <c r="A110" s="17" t="s">
        <v>813</v>
      </c>
      <c r="B110" s="17" t="s">
        <v>447</v>
      </c>
      <c r="C110" s="17" t="s">
        <v>814</v>
      </c>
      <c r="D110" s="17">
        <v>0</v>
      </c>
      <c r="E110" s="17">
        <v>1000</v>
      </c>
      <c r="F110" s="17">
        <v>0</v>
      </c>
      <c r="G110" s="17">
        <v>0</v>
      </c>
      <c r="H110" s="17" t="s">
        <v>447</v>
      </c>
      <c r="I110" s="17" t="s">
        <v>447</v>
      </c>
      <c r="J110" s="17" t="s">
        <v>447</v>
      </c>
      <c r="K110" s="17" t="s">
        <v>447</v>
      </c>
      <c r="L110" s="17" t="s">
        <v>803</v>
      </c>
      <c r="M110" s="17" t="s">
        <v>447</v>
      </c>
      <c r="N110" s="17" t="s">
        <v>447</v>
      </c>
      <c r="O110" s="17">
        <v>2</v>
      </c>
      <c r="P110" s="17" t="s">
        <v>804</v>
      </c>
    </row>
    <row r="111" spans="1:16" ht="12.75">
      <c r="A111" s="17" t="s">
        <v>815</v>
      </c>
      <c r="B111" s="17" t="s">
        <v>447</v>
      </c>
      <c r="C111" s="17" t="s">
        <v>816</v>
      </c>
      <c r="D111" s="17">
        <v>0</v>
      </c>
      <c r="E111" s="17">
        <v>1000</v>
      </c>
      <c r="F111" s="17">
        <v>0</v>
      </c>
      <c r="G111" s="17">
        <v>0</v>
      </c>
      <c r="H111" s="17" t="s">
        <v>447</v>
      </c>
      <c r="I111" s="17" t="s">
        <v>447</v>
      </c>
      <c r="J111" s="17" t="s">
        <v>447</v>
      </c>
      <c r="K111" s="17" t="s">
        <v>447</v>
      </c>
      <c r="L111" s="17">
        <v>52648</v>
      </c>
      <c r="M111" s="17" t="s">
        <v>447</v>
      </c>
      <c r="N111" s="17" t="s">
        <v>447</v>
      </c>
      <c r="O111" s="17">
        <v>2</v>
      </c>
      <c r="P111" s="17" t="s">
        <v>807</v>
      </c>
    </row>
    <row r="112" spans="1:16" ht="12.75">
      <c r="A112" s="17" t="s">
        <v>817</v>
      </c>
      <c r="B112" s="17" t="s">
        <v>447</v>
      </c>
      <c r="C112" s="17" t="s">
        <v>818</v>
      </c>
      <c r="D112" s="17">
        <v>0</v>
      </c>
      <c r="E112" s="17">
        <v>1000</v>
      </c>
      <c r="F112" s="17">
        <v>0</v>
      </c>
      <c r="G112" s="17">
        <v>0</v>
      </c>
      <c r="H112" s="17" t="s">
        <v>447</v>
      </c>
      <c r="I112" s="17" t="s">
        <v>447</v>
      </c>
      <c r="J112" s="17" t="s">
        <v>447</v>
      </c>
      <c r="K112" s="17" t="s">
        <v>447</v>
      </c>
      <c r="L112" s="17" t="s">
        <v>819</v>
      </c>
      <c r="M112" s="17" t="s">
        <v>447</v>
      </c>
      <c r="N112" s="17" t="s">
        <v>447</v>
      </c>
      <c r="O112" s="17">
        <v>2</v>
      </c>
      <c r="P112" s="17" t="s">
        <v>795</v>
      </c>
    </row>
    <row r="113" spans="1:16" ht="12.75">
      <c r="A113" s="17" t="s">
        <v>820</v>
      </c>
      <c r="B113" s="17" t="s">
        <v>447</v>
      </c>
      <c r="C113" s="17" t="s">
        <v>821</v>
      </c>
      <c r="D113" s="17">
        <v>0</v>
      </c>
      <c r="E113" s="17">
        <v>1000</v>
      </c>
      <c r="F113" s="17">
        <v>0</v>
      </c>
      <c r="G113" s="17">
        <v>0</v>
      </c>
      <c r="H113" s="17" t="s">
        <v>447</v>
      </c>
      <c r="I113" s="17" t="s">
        <v>447</v>
      </c>
      <c r="J113" s="17" t="s">
        <v>447</v>
      </c>
      <c r="K113" s="17" t="s">
        <v>447</v>
      </c>
      <c r="L113" s="17" t="s">
        <v>812</v>
      </c>
      <c r="M113" s="17" t="s">
        <v>447</v>
      </c>
      <c r="N113" s="17" t="s">
        <v>447</v>
      </c>
      <c r="O113" s="17">
        <v>2</v>
      </c>
      <c r="P113" s="17" t="s">
        <v>799</v>
      </c>
    </row>
    <row r="114" spans="1:16" ht="12.75">
      <c r="A114" s="17" t="s">
        <v>822</v>
      </c>
      <c r="B114" s="17" t="s">
        <v>447</v>
      </c>
      <c r="C114" s="17" t="s">
        <v>823</v>
      </c>
      <c r="D114" s="17">
        <v>0</v>
      </c>
      <c r="E114" s="17">
        <v>1000</v>
      </c>
      <c r="F114" s="17">
        <v>0</v>
      </c>
      <c r="G114" s="17">
        <v>0</v>
      </c>
      <c r="H114" s="17" t="s">
        <v>447</v>
      </c>
      <c r="I114" s="17" t="s">
        <v>447</v>
      </c>
      <c r="J114" s="17" t="s">
        <v>447</v>
      </c>
      <c r="K114" s="17" t="s">
        <v>447</v>
      </c>
      <c r="L114" s="17" t="s">
        <v>803</v>
      </c>
      <c r="M114" s="17" t="s">
        <v>447</v>
      </c>
      <c r="N114" s="17" t="s">
        <v>447</v>
      </c>
      <c r="O114" s="17">
        <v>2</v>
      </c>
      <c r="P114" s="17" t="s">
        <v>804</v>
      </c>
    </row>
    <row r="115" spans="1:16" ht="12.75">
      <c r="A115" s="17" t="s">
        <v>824</v>
      </c>
      <c r="B115" s="17" t="s">
        <v>447</v>
      </c>
      <c r="C115" s="17" t="s">
        <v>825</v>
      </c>
      <c r="D115" s="17">
        <v>0</v>
      </c>
      <c r="E115" s="17">
        <v>1000</v>
      </c>
      <c r="F115" s="17">
        <v>0</v>
      </c>
      <c r="G115" s="17">
        <v>0</v>
      </c>
      <c r="H115" s="17" t="s">
        <v>447</v>
      </c>
      <c r="I115" s="17" t="s">
        <v>447</v>
      </c>
      <c r="J115" s="17" t="s">
        <v>447</v>
      </c>
      <c r="K115" s="17" t="s">
        <v>447</v>
      </c>
      <c r="L115" s="17">
        <v>52648</v>
      </c>
      <c r="M115" s="17" t="s">
        <v>447</v>
      </c>
      <c r="N115" s="17" t="s">
        <v>447</v>
      </c>
      <c r="O115" s="17">
        <v>2</v>
      </c>
      <c r="P115" s="17" t="s">
        <v>807</v>
      </c>
    </row>
    <row r="116" spans="1:16" ht="12.75">
      <c r="A116" s="17" t="s">
        <v>826</v>
      </c>
      <c r="B116" s="17" t="s">
        <v>447</v>
      </c>
      <c r="C116" s="17" t="s">
        <v>827</v>
      </c>
      <c r="D116" s="17">
        <v>0</v>
      </c>
      <c r="E116" s="17">
        <v>1000</v>
      </c>
      <c r="F116" s="17">
        <v>0</v>
      </c>
      <c r="G116" s="17">
        <v>0</v>
      </c>
      <c r="H116" s="17" t="s">
        <v>447</v>
      </c>
      <c r="I116" s="17" t="s">
        <v>447</v>
      </c>
      <c r="J116" s="17" t="s">
        <v>447</v>
      </c>
      <c r="K116" s="17" t="s">
        <v>447</v>
      </c>
      <c r="L116" s="17" t="s">
        <v>819</v>
      </c>
      <c r="M116" s="17" t="s">
        <v>447</v>
      </c>
      <c r="N116" s="17" t="s">
        <v>447</v>
      </c>
      <c r="O116" s="17">
        <v>2</v>
      </c>
      <c r="P116" s="17" t="s">
        <v>795</v>
      </c>
    </row>
    <row r="117" spans="1:16" ht="12.75">
      <c r="A117" s="17" t="s">
        <v>828</v>
      </c>
      <c r="B117" s="17" t="s">
        <v>447</v>
      </c>
      <c r="C117" s="17" t="s">
        <v>829</v>
      </c>
      <c r="D117" s="17">
        <v>0</v>
      </c>
      <c r="E117" s="17">
        <v>1000</v>
      </c>
      <c r="F117" s="17">
        <v>0</v>
      </c>
      <c r="G117" s="17">
        <v>0</v>
      </c>
      <c r="H117" s="17" t="s">
        <v>447</v>
      </c>
      <c r="I117" s="17" t="s">
        <v>447</v>
      </c>
      <c r="J117" s="17" t="s">
        <v>447</v>
      </c>
      <c r="K117" s="17" t="s">
        <v>447</v>
      </c>
      <c r="L117" s="17" t="s">
        <v>812</v>
      </c>
      <c r="M117" s="17" t="s">
        <v>447</v>
      </c>
      <c r="N117" s="17" t="s">
        <v>447</v>
      </c>
      <c r="O117" s="17">
        <v>2</v>
      </c>
      <c r="P117" s="17" t="s">
        <v>799</v>
      </c>
    </row>
    <row r="118" spans="1:16" ht="12.75">
      <c r="A118" s="17" t="s">
        <v>830</v>
      </c>
      <c r="B118" s="17" t="s">
        <v>447</v>
      </c>
      <c r="C118" s="17" t="s">
        <v>831</v>
      </c>
      <c r="D118" s="17">
        <v>0</v>
      </c>
      <c r="E118" s="17">
        <v>1000</v>
      </c>
      <c r="F118" s="17">
        <v>0</v>
      </c>
      <c r="G118" s="17">
        <v>0</v>
      </c>
      <c r="H118" s="17" t="s">
        <v>447</v>
      </c>
      <c r="I118" s="17" t="s">
        <v>447</v>
      </c>
      <c r="J118" s="17" t="s">
        <v>447</v>
      </c>
      <c r="K118" s="17" t="s">
        <v>447</v>
      </c>
      <c r="L118" s="17" t="s">
        <v>803</v>
      </c>
      <c r="M118" s="17" t="s">
        <v>447</v>
      </c>
      <c r="N118" s="17" t="s">
        <v>447</v>
      </c>
      <c r="O118" s="17">
        <v>2</v>
      </c>
      <c r="P118" s="17" t="s">
        <v>804</v>
      </c>
    </row>
    <row r="119" spans="1:16" ht="12.75">
      <c r="A119" s="17" t="s">
        <v>832</v>
      </c>
      <c r="B119" s="17" t="s">
        <v>447</v>
      </c>
      <c r="C119" s="17" t="s">
        <v>833</v>
      </c>
      <c r="D119" s="17">
        <v>0</v>
      </c>
      <c r="E119" s="17">
        <v>1000</v>
      </c>
      <c r="F119" s="17">
        <v>0</v>
      </c>
      <c r="G119" s="17">
        <v>0</v>
      </c>
      <c r="H119" s="17" t="s">
        <v>447</v>
      </c>
      <c r="I119" s="17" t="s">
        <v>447</v>
      </c>
      <c r="J119" s="17" t="s">
        <v>447</v>
      </c>
      <c r="K119" s="17" t="s">
        <v>447</v>
      </c>
      <c r="L119" s="17">
        <v>52648</v>
      </c>
      <c r="M119" s="17" t="s">
        <v>447</v>
      </c>
      <c r="N119" s="17" t="s">
        <v>447</v>
      </c>
      <c r="O119" s="17">
        <v>2</v>
      </c>
      <c r="P119" s="17" t="s">
        <v>807</v>
      </c>
    </row>
    <row r="120" spans="1:16" ht="12.75">
      <c r="A120" s="17" t="s">
        <v>834</v>
      </c>
      <c r="B120" s="17" t="s">
        <v>447</v>
      </c>
      <c r="C120" s="17" t="s">
        <v>835</v>
      </c>
      <c r="D120" s="17">
        <v>0</v>
      </c>
      <c r="E120" s="17">
        <v>1000</v>
      </c>
      <c r="F120" s="17">
        <v>0</v>
      </c>
      <c r="G120" s="17">
        <v>0</v>
      </c>
      <c r="H120" s="17" t="s">
        <v>447</v>
      </c>
      <c r="I120" s="17" t="s">
        <v>447</v>
      </c>
      <c r="J120" s="17" t="s">
        <v>447</v>
      </c>
      <c r="K120" s="17" t="s">
        <v>447</v>
      </c>
      <c r="L120" s="17" t="s">
        <v>819</v>
      </c>
      <c r="M120" s="17" t="s">
        <v>447</v>
      </c>
      <c r="N120" s="17" t="s">
        <v>447</v>
      </c>
      <c r="O120" s="17">
        <v>2</v>
      </c>
      <c r="P120" s="17" t="s">
        <v>795</v>
      </c>
    </row>
    <row r="121" spans="1:16" ht="12.75">
      <c r="A121" s="17" t="s">
        <v>836</v>
      </c>
      <c r="B121" s="17" t="s">
        <v>447</v>
      </c>
      <c r="C121" s="17" t="s">
        <v>837</v>
      </c>
      <c r="D121" s="17">
        <v>0</v>
      </c>
      <c r="E121" s="17">
        <v>1000</v>
      </c>
      <c r="F121" s="17">
        <v>0</v>
      </c>
      <c r="G121" s="17">
        <v>0</v>
      </c>
      <c r="H121" s="17" t="s">
        <v>447</v>
      </c>
      <c r="I121" s="17" t="s">
        <v>447</v>
      </c>
      <c r="J121" s="17" t="s">
        <v>447</v>
      </c>
      <c r="K121" s="17" t="s">
        <v>447</v>
      </c>
      <c r="L121" s="17" t="s">
        <v>812</v>
      </c>
      <c r="M121" s="17" t="s">
        <v>447</v>
      </c>
      <c r="N121" s="17" t="s">
        <v>447</v>
      </c>
      <c r="O121" s="17">
        <v>2</v>
      </c>
      <c r="P121" s="17" t="s">
        <v>799</v>
      </c>
    </row>
    <row r="122" spans="1:16" ht="12.75">
      <c r="A122" s="17" t="s">
        <v>838</v>
      </c>
      <c r="B122" s="17" t="s">
        <v>447</v>
      </c>
      <c r="C122" s="17" t="s">
        <v>839</v>
      </c>
      <c r="D122" s="17">
        <v>0</v>
      </c>
      <c r="E122" s="17">
        <v>1000</v>
      </c>
      <c r="F122" s="17">
        <v>0</v>
      </c>
      <c r="G122" s="17">
        <v>0</v>
      </c>
      <c r="H122" s="17" t="s">
        <v>447</v>
      </c>
      <c r="I122" s="17" t="s">
        <v>447</v>
      </c>
      <c r="J122" s="17" t="s">
        <v>447</v>
      </c>
      <c r="K122" s="17" t="s">
        <v>447</v>
      </c>
      <c r="L122" s="17" t="s">
        <v>803</v>
      </c>
      <c r="M122" s="17" t="s">
        <v>447</v>
      </c>
      <c r="N122" s="17" t="s">
        <v>447</v>
      </c>
      <c r="O122" s="17">
        <v>2</v>
      </c>
      <c r="P122" s="17" t="s">
        <v>804</v>
      </c>
    </row>
    <row r="123" spans="1:16" ht="12.75">
      <c r="A123" s="17" t="s">
        <v>840</v>
      </c>
      <c r="B123" s="17" t="s">
        <v>447</v>
      </c>
      <c r="C123" s="17" t="s">
        <v>841</v>
      </c>
      <c r="D123" s="17">
        <v>0</v>
      </c>
      <c r="E123" s="17">
        <v>1000</v>
      </c>
      <c r="F123" s="17">
        <v>0</v>
      </c>
      <c r="G123" s="17">
        <v>0</v>
      </c>
      <c r="H123" s="17" t="s">
        <v>447</v>
      </c>
      <c r="I123" s="17" t="s">
        <v>447</v>
      </c>
      <c r="J123" s="17" t="s">
        <v>447</v>
      </c>
      <c r="K123" s="17" t="s">
        <v>447</v>
      </c>
      <c r="L123" s="17">
        <v>52648</v>
      </c>
      <c r="M123" s="17" t="s">
        <v>447</v>
      </c>
      <c r="N123" s="17" t="s">
        <v>447</v>
      </c>
      <c r="O123" s="17">
        <v>2</v>
      </c>
      <c r="P123" s="17" t="s">
        <v>807</v>
      </c>
    </row>
    <row r="124" spans="1:16" ht="12.75">
      <c r="A124" s="17" t="s">
        <v>842</v>
      </c>
      <c r="B124" s="17" t="s">
        <v>447</v>
      </c>
      <c r="C124" s="17" t="s">
        <v>843</v>
      </c>
      <c r="D124" s="17">
        <v>0</v>
      </c>
      <c r="E124" s="17">
        <v>1000</v>
      </c>
      <c r="F124" s="17">
        <v>0</v>
      </c>
      <c r="G124" s="17">
        <v>0</v>
      </c>
      <c r="H124" s="17" t="s">
        <v>447</v>
      </c>
      <c r="I124" s="17" t="s">
        <v>447</v>
      </c>
      <c r="J124" s="17" t="s">
        <v>447</v>
      </c>
      <c r="K124" s="17" t="s">
        <v>447</v>
      </c>
      <c r="L124" s="17" t="s">
        <v>819</v>
      </c>
      <c r="M124" s="17" t="s">
        <v>447</v>
      </c>
      <c r="N124" s="17" t="s">
        <v>447</v>
      </c>
      <c r="O124" s="17">
        <v>2</v>
      </c>
      <c r="P124" s="17" t="s">
        <v>795</v>
      </c>
    </row>
    <row r="125" spans="1:16" ht="12.75">
      <c r="A125" s="17" t="s">
        <v>844</v>
      </c>
      <c r="B125" s="17" t="s">
        <v>447</v>
      </c>
      <c r="C125" s="17" t="s">
        <v>845</v>
      </c>
      <c r="D125" s="17">
        <v>0</v>
      </c>
      <c r="E125" s="17">
        <v>1000</v>
      </c>
      <c r="F125" s="17">
        <v>0</v>
      </c>
      <c r="G125" s="17">
        <v>0</v>
      </c>
      <c r="H125" s="17" t="s">
        <v>447</v>
      </c>
      <c r="I125" s="17" t="s">
        <v>447</v>
      </c>
      <c r="J125" s="17" t="s">
        <v>447</v>
      </c>
      <c r="K125" s="17" t="s">
        <v>447</v>
      </c>
      <c r="L125" s="17" t="s">
        <v>812</v>
      </c>
      <c r="M125" s="17" t="s">
        <v>447</v>
      </c>
      <c r="N125" s="17" t="s">
        <v>447</v>
      </c>
      <c r="O125" s="17">
        <v>2</v>
      </c>
      <c r="P125" s="17" t="s">
        <v>799</v>
      </c>
    </row>
    <row r="126" spans="1:16" ht="12.75">
      <c r="A126" s="17" t="s">
        <v>846</v>
      </c>
      <c r="B126" s="17" t="s">
        <v>447</v>
      </c>
      <c r="C126" s="17" t="s">
        <v>847</v>
      </c>
      <c r="D126" s="17">
        <v>0</v>
      </c>
      <c r="E126" s="17">
        <v>1000</v>
      </c>
      <c r="F126" s="17">
        <v>0</v>
      </c>
      <c r="G126" s="17">
        <v>0</v>
      </c>
      <c r="H126" s="17" t="s">
        <v>447</v>
      </c>
      <c r="I126" s="17" t="s">
        <v>447</v>
      </c>
      <c r="J126" s="17" t="s">
        <v>447</v>
      </c>
      <c r="K126" s="17" t="s">
        <v>447</v>
      </c>
      <c r="L126" s="17" t="s">
        <v>803</v>
      </c>
      <c r="M126" s="17" t="s">
        <v>447</v>
      </c>
      <c r="N126" s="17" t="s">
        <v>447</v>
      </c>
      <c r="O126" s="17">
        <v>2</v>
      </c>
      <c r="P126" s="17" t="s">
        <v>804</v>
      </c>
    </row>
    <row r="127" spans="1:16" ht="12.75">
      <c r="A127" s="17" t="s">
        <v>848</v>
      </c>
      <c r="B127" s="17" t="s">
        <v>447</v>
      </c>
      <c r="C127" s="17" t="s">
        <v>849</v>
      </c>
      <c r="D127" s="17">
        <v>0</v>
      </c>
      <c r="E127" s="17">
        <v>1000</v>
      </c>
      <c r="F127" s="17">
        <v>0</v>
      </c>
      <c r="G127" s="17">
        <v>0</v>
      </c>
      <c r="H127" s="17" t="s">
        <v>447</v>
      </c>
      <c r="I127" s="17" t="s">
        <v>447</v>
      </c>
      <c r="J127" s="17" t="s">
        <v>447</v>
      </c>
      <c r="K127" s="17" t="s">
        <v>447</v>
      </c>
      <c r="L127" s="17">
        <v>52648</v>
      </c>
      <c r="M127" s="17" t="s">
        <v>447</v>
      </c>
      <c r="N127" s="17" t="s">
        <v>447</v>
      </c>
      <c r="O127" s="17">
        <v>2</v>
      </c>
      <c r="P127" s="17" t="s">
        <v>807</v>
      </c>
    </row>
    <row r="128" spans="1:16" ht="12.75">
      <c r="A128" s="17" t="s">
        <v>850</v>
      </c>
      <c r="B128" s="17" t="s">
        <v>447</v>
      </c>
      <c r="C128" s="17" t="s">
        <v>851</v>
      </c>
      <c r="D128" s="17">
        <v>0</v>
      </c>
      <c r="E128" s="17">
        <v>1000</v>
      </c>
      <c r="F128" s="17">
        <v>0</v>
      </c>
      <c r="G128" s="17">
        <v>0</v>
      </c>
      <c r="H128" s="17" t="s">
        <v>447</v>
      </c>
      <c r="I128" s="17" t="s">
        <v>447</v>
      </c>
      <c r="J128" s="17" t="s">
        <v>447</v>
      </c>
      <c r="K128" s="17" t="s">
        <v>447</v>
      </c>
      <c r="L128" s="17" t="s">
        <v>819</v>
      </c>
      <c r="M128" s="17" t="s">
        <v>447</v>
      </c>
      <c r="N128" s="17" t="s">
        <v>447</v>
      </c>
      <c r="O128" s="17">
        <v>2</v>
      </c>
      <c r="P128" s="17" t="s">
        <v>795</v>
      </c>
    </row>
    <row r="129" spans="1:16" ht="12.75">
      <c r="A129" s="17" t="s">
        <v>852</v>
      </c>
      <c r="B129" s="17" t="s">
        <v>447</v>
      </c>
      <c r="C129" s="17" t="s">
        <v>853</v>
      </c>
      <c r="D129" s="17">
        <v>0</v>
      </c>
      <c r="E129" s="17">
        <v>1000</v>
      </c>
      <c r="F129" s="17">
        <v>0</v>
      </c>
      <c r="G129" s="17">
        <v>0</v>
      </c>
      <c r="H129" s="17" t="s">
        <v>447</v>
      </c>
      <c r="I129" s="17" t="s">
        <v>447</v>
      </c>
      <c r="J129" s="17" t="s">
        <v>447</v>
      </c>
      <c r="K129" s="17" t="s">
        <v>447</v>
      </c>
      <c r="L129" s="17">
        <v>1143</v>
      </c>
      <c r="M129" s="17" t="s">
        <v>447</v>
      </c>
      <c r="N129" s="17" t="s">
        <v>447</v>
      </c>
      <c r="O129" s="17">
        <v>2</v>
      </c>
      <c r="P129" s="17" t="s">
        <v>799</v>
      </c>
    </row>
    <row r="130" spans="1:16" ht="12.75">
      <c r="A130" s="17" t="s">
        <v>854</v>
      </c>
      <c r="B130" s="17" t="s">
        <v>447</v>
      </c>
      <c r="C130" s="17" t="s">
        <v>855</v>
      </c>
      <c r="D130" s="17">
        <v>0</v>
      </c>
      <c r="E130" s="17">
        <v>1000</v>
      </c>
      <c r="F130" s="17">
        <v>0</v>
      </c>
      <c r="G130" s="17">
        <v>0</v>
      </c>
      <c r="H130" s="17" t="s">
        <v>447</v>
      </c>
      <c r="I130" s="17" t="s">
        <v>447</v>
      </c>
      <c r="J130" s="17" t="s">
        <v>447</v>
      </c>
      <c r="K130" s="17" t="s">
        <v>447</v>
      </c>
      <c r="L130" s="17" t="s">
        <v>803</v>
      </c>
      <c r="M130" s="17" t="s">
        <v>447</v>
      </c>
      <c r="N130" s="17" t="s">
        <v>447</v>
      </c>
      <c r="O130" s="17">
        <v>2</v>
      </c>
      <c r="P130" s="17" t="s">
        <v>804</v>
      </c>
    </row>
    <row r="131" spans="1:16" ht="12.75">
      <c r="A131" s="17" t="s">
        <v>856</v>
      </c>
      <c r="B131" s="17" t="s">
        <v>447</v>
      </c>
      <c r="C131" s="17" t="s">
        <v>857</v>
      </c>
      <c r="D131" s="17">
        <v>0</v>
      </c>
      <c r="E131" s="17">
        <v>1000</v>
      </c>
      <c r="F131" s="17">
        <v>0</v>
      </c>
      <c r="G131" s="17">
        <v>0</v>
      </c>
      <c r="H131" s="17" t="s">
        <v>447</v>
      </c>
      <c r="I131" s="17" t="s">
        <v>447</v>
      </c>
      <c r="J131" s="17" t="s">
        <v>447</v>
      </c>
      <c r="K131" s="17" t="s">
        <v>447</v>
      </c>
      <c r="L131" s="17">
        <v>52648</v>
      </c>
      <c r="M131" s="17" t="s">
        <v>447</v>
      </c>
      <c r="N131" s="17" t="s">
        <v>447</v>
      </c>
      <c r="O131" s="17">
        <v>2</v>
      </c>
      <c r="P131" s="17" t="s">
        <v>807</v>
      </c>
    </row>
    <row r="132" spans="1:16" ht="12.75">
      <c r="A132" s="17" t="s">
        <v>858</v>
      </c>
      <c r="B132" s="17" t="s">
        <v>447</v>
      </c>
      <c r="C132" s="17" t="s">
        <v>859</v>
      </c>
      <c r="D132" s="17">
        <v>0</v>
      </c>
      <c r="E132" s="17">
        <v>1000</v>
      </c>
      <c r="F132" s="17">
        <v>0</v>
      </c>
      <c r="G132" s="17">
        <v>0</v>
      </c>
      <c r="H132" s="17" t="s">
        <v>447</v>
      </c>
      <c r="I132" s="17" t="s">
        <v>447</v>
      </c>
      <c r="J132" s="17" t="s">
        <v>447</v>
      </c>
      <c r="K132" s="17" t="s">
        <v>447</v>
      </c>
      <c r="L132" s="17" t="s">
        <v>819</v>
      </c>
      <c r="M132" s="17" t="s">
        <v>447</v>
      </c>
      <c r="N132" s="17" t="s">
        <v>447</v>
      </c>
      <c r="O132" s="17">
        <v>2</v>
      </c>
      <c r="P132" s="17" t="s">
        <v>795</v>
      </c>
    </row>
    <row r="133" spans="1:16" ht="12.75">
      <c r="A133" s="17" t="s">
        <v>860</v>
      </c>
      <c r="B133" s="17" t="s">
        <v>447</v>
      </c>
      <c r="C133" s="17" t="s">
        <v>861</v>
      </c>
      <c r="D133" s="17">
        <v>0</v>
      </c>
      <c r="E133" s="17">
        <v>1000</v>
      </c>
      <c r="F133" s="17">
        <v>0</v>
      </c>
      <c r="G133" s="17">
        <v>0</v>
      </c>
      <c r="H133" s="17" t="s">
        <v>447</v>
      </c>
      <c r="I133" s="17" t="s">
        <v>447</v>
      </c>
      <c r="J133" s="17" t="s">
        <v>447</v>
      </c>
      <c r="K133" s="17" t="s">
        <v>447</v>
      </c>
      <c r="L133" s="17" t="s">
        <v>812</v>
      </c>
      <c r="M133" s="17" t="s">
        <v>447</v>
      </c>
      <c r="N133" s="17" t="s">
        <v>447</v>
      </c>
      <c r="O133" s="17">
        <v>2</v>
      </c>
      <c r="P133" s="17" t="s">
        <v>799</v>
      </c>
    </row>
    <row r="134" spans="1:16" ht="12.75">
      <c r="A134" s="17" t="s">
        <v>862</v>
      </c>
      <c r="B134" s="17" t="s">
        <v>447</v>
      </c>
      <c r="C134" s="17" t="s">
        <v>863</v>
      </c>
      <c r="D134" s="17">
        <v>0</v>
      </c>
      <c r="E134" s="17">
        <v>1000</v>
      </c>
      <c r="F134" s="17">
        <v>0</v>
      </c>
      <c r="G134" s="17">
        <v>0</v>
      </c>
      <c r="H134" s="17" t="s">
        <v>447</v>
      </c>
      <c r="I134" s="17" t="s">
        <v>447</v>
      </c>
      <c r="J134" s="17" t="s">
        <v>447</v>
      </c>
      <c r="K134" s="17" t="s">
        <v>447</v>
      </c>
      <c r="L134" s="17" t="s">
        <v>803</v>
      </c>
      <c r="M134" s="17" t="s">
        <v>447</v>
      </c>
      <c r="N134" s="17" t="s">
        <v>447</v>
      </c>
      <c r="O134" s="17">
        <v>2</v>
      </c>
      <c r="P134" s="17" t="s">
        <v>804</v>
      </c>
    </row>
    <row r="135" spans="1:16" ht="12.75">
      <c r="A135" s="17" t="s">
        <v>864</v>
      </c>
      <c r="B135" s="17" t="s">
        <v>447</v>
      </c>
      <c r="C135" s="17" t="s">
        <v>865</v>
      </c>
      <c r="D135" s="17">
        <v>0</v>
      </c>
      <c r="E135" s="17">
        <v>1000</v>
      </c>
      <c r="F135" s="17">
        <v>0</v>
      </c>
      <c r="G135" s="17">
        <v>0</v>
      </c>
      <c r="H135" s="17" t="s">
        <v>447</v>
      </c>
      <c r="I135" s="17" t="s">
        <v>447</v>
      </c>
      <c r="J135" s="17" t="s">
        <v>447</v>
      </c>
      <c r="K135" s="17" t="s">
        <v>447</v>
      </c>
      <c r="L135" s="17" t="s">
        <v>447</v>
      </c>
      <c r="M135" s="17" t="s">
        <v>447</v>
      </c>
      <c r="N135" s="17" t="s">
        <v>447</v>
      </c>
      <c r="O135" s="17">
        <v>2</v>
      </c>
      <c r="P135" s="17" t="s">
        <v>447</v>
      </c>
    </row>
    <row r="136" spans="1:16" ht="12.75">
      <c r="A136" s="17" t="s">
        <v>866</v>
      </c>
      <c r="B136" s="17" t="s">
        <v>447</v>
      </c>
      <c r="C136" s="17" t="s">
        <v>867</v>
      </c>
      <c r="D136" s="17">
        <v>-1000</v>
      </c>
      <c r="E136" s="17">
        <v>1000</v>
      </c>
      <c r="F136" s="17">
        <v>0</v>
      </c>
      <c r="G136" s="17">
        <v>0</v>
      </c>
      <c r="H136" s="17" t="s">
        <v>447</v>
      </c>
      <c r="I136" s="17" t="s">
        <v>447</v>
      </c>
      <c r="J136" s="17" t="s">
        <v>868</v>
      </c>
      <c r="K136" s="17" t="s">
        <v>447</v>
      </c>
      <c r="L136" s="17" t="s">
        <v>869</v>
      </c>
      <c r="M136" s="17" t="s">
        <v>447</v>
      </c>
      <c r="N136" s="17" t="s">
        <v>447</v>
      </c>
      <c r="O136" s="17">
        <v>2</v>
      </c>
      <c r="P136" s="17" t="s">
        <v>870</v>
      </c>
    </row>
    <row r="137" spans="1:16" ht="12.75">
      <c r="A137" s="17" t="s">
        <v>871</v>
      </c>
      <c r="B137" s="17" t="s">
        <v>447</v>
      </c>
      <c r="C137" s="17" t="s">
        <v>872</v>
      </c>
      <c r="D137" s="17">
        <v>0</v>
      </c>
      <c r="E137" s="17">
        <v>1000</v>
      </c>
      <c r="F137" s="17">
        <v>0</v>
      </c>
      <c r="G137" s="17">
        <v>0</v>
      </c>
      <c r="H137" s="17" t="s">
        <v>447</v>
      </c>
      <c r="I137" s="17" t="s">
        <v>447</v>
      </c>
      <c r="J137" s="17" t="s">
        <v>447</v>
      </c>
      <c r="K137" s="17" t="s">
        <v>447</v>
      </c>
      <c r="L137" s="17" t="s">
        <v>447</v>
      </c>
      <c r="M137" s="17" t="s">
        <v>447</v>
      </c>
      <c r="N137" s="17" t="s">
        <v>447</v>
      </c>
      <c r="O137" s="17">
        <v>2</v>
      </c>
      <c r="P137" s="17" t="s">
        <v>447</v>
      </c>
    </row>
    <row r="138" spans="1:16" ht="12.75">
      <c r="A138" s="17" t="s">
        <v>873</v>
      </c>
      <c r="B138" s="17" t="s">
        <v>447</v>
      </c>
      <c r="C138" s="17" t="s">
        <v>874</v>
      </c>
      <c r="D138" s="17">
        <v>-1000</v>
      </c>
      <c r="E138" s="17">
        <v>1000</v>
      </c>
      <c r="F138" s="17">
        <v>0</v>
      </c>
      <c r="G138" s="17">
        <v>0</v>
      </c>
      <c r="H138" s="17" t="s">
        <v>447</v>
      </c>
      <c r="I138" s="17" t="s">
        <v>447</v>
      </c>
      <c r="J138" s="17" t="s">
        <v>447</v>
      </c>
      <c r="K138" s="17" t="s">
        <v>447</v>
      </c>
      <c r="L138" s="17" t="s">
        <v>869</v>
      </c>
      <c r="M138" s="17" t="s">
        <v>447</v>
      </c>
      <c r="N138" s="17" t="s">
        <v>447</v>
      </c>
      <c r="O138" s="17">
        <v>2</v>
      </c>
      <c r="P138" s="17" t="s">
        <v>875</v>
      </c>
    </row>
    <row r="139" spans="1:16" ht="12.75">
      <c r="A139" s="17" t="s">
        <v>876</v>
      </c>
      <c r="B139" s="17" t="s">
        <v>877</v>
      </c>
      <c r="C139" s="17" t="s">
        <v>878</v>
      </c>
      <c r="D139" s="17">
        <v>-1000</v>
      </c>
      <c r="E139" s="17">
        <v>1000</v>
      </c>
      <c r="F139" s="17">
        <v>0</v>
      </c>
      <c r="G139" s="17">
        <v>0</v>
      </c>
      <c r="H139" s="17" t="s">
        <v>447</v>
      </c>
      <c r="I139" s="17" t="s">
        <v>447</v>
      </c>
      <c r="J139" s="17" t="s">
        <v>879</v>
      </c>
      <c r="K139" s="17" t="s">
        <v>447</v>
      </c>
      <c r="L139" s="17">
        <v>16540</v>
      </c>
      <c r="M139" s="17" t="s">
        <v>447</v>
      </c>
      <c r="N139" s="17" t="s">
        <v>447</v>
      </c>
      <c r="O139" s="17">
        <v>2</v>
      </c>
      <c r="P139" s="17" t="s">
        <v>880</v>
      </c>
    </row>
    <row r="140" spans="1:16" ht="12.75">
      <c r="A140" s="17" t="s">
        <v>881</v>
      </c>
      <c r="B140" s="17" t="s">
        <v>882</v>
      </c>
      <c r="C140" s="17" t="s">
        <v>883</v>
      </c>
      <c r="D140" s="17">
        <v>-1000</v>
      </c>
      <c r="E140" s="17">
        <v>1000</v>
      </c>
      <c r="F140" s="17">
        <v>0</v>
      </c>
      <c r="G140" s="17">
        <v>0</v>
      </c>
      <c r="H140" s="17" t="s">
        <v>447</v>
      </c>
      <c r="I140" s="17" t="s">
        <v>447</v>
      </c>
      <c r="J140" s="17" t="s">
        <v>879</v>
      </c>
      <c r="K140" s="17" t="s">
        <v>447</v>
      </c>
      <c r="L140" s="17">
        <v>41470</v>
      </c>
      <c r="M140" s="17" t="s">
        <v>447</v>
      </c>
      <c r="N140" s="17" t="s">
        <v>447</v>
      </c>
      <c r="O140" s="17">
        <v>2</v>
      </c>
      <c r="P140" s="17" t="s">
        <v>884</v>
      </c>
    </row>
    <row r="141" spans="1:16" ht="12.75">
      <c r="A141" s="17" t="s">
        <v>885</v>
      </c>
      <c r="B141" s="17" t="s">
        <v>886</v>
      </c>
      <c r="C141" s="17" t="s">
        <v>887</v>
      </c>
      <c r="D141" s="17">
        <v>-1000</v>
      </c>
      <c r="E141" s="17">
        <v>1000</v>
      </c>
      <c r="F141" s="17">
        <v>0</v>
      </c>
      <c r="G141" s="17">
        <v>0</v>
      </c>
      <c r="H141" s="17" t="s">
        <v>447</v>
      </c>
      <c r="I141" s="17" t="s">
        <v>447</v>
      </c>
      <c r="J141" s="17" t="s">
        <v>879</v>
      </c>
      <c r="K141" s="17" t="s">
        <v>447</v>
      </c>
      <c r="L141" s="17">
        <v>11273</v>
      </c>
      <c r="M141" s="17" t="s">
        <v>447</v>
      </c>
      <c r="N141" s="17" t="s">
        <v>447</v>
      </c>
      <c r="O141" s="17">
        <v>2</v>
      </c>
      <c r="P141" s="17" t="s">
        <v>888</v>
      </c>
    </row>
    <row r="142" spans="1:16" ht="12.75">
      <c r="A142" s="17" t="s">
        <v>889</v>
      </c>
      <c r="B142" s="17" t="s">
        <v>890</v>
      </c>
      <c r="C142" s="17" t="s">
        <v>891</v>
      </c>
      <c r="D142" s="17">
        <v>0</v>
      </c>
      <c r="E142" s="17">
        <v>1000</v>
      </c>
      <c r="F142" s="17">
        <v>0</v>
      </c>
      <c r="G142" s="17">
        <v>0</v>
      </c>
      <c r="H142" s="17" t="s">
        <v>447</v>
      </c>
      <c r="I142" s="17" t="s">
        <v>447</v>
      </c>
      <c r="J142" s="17" t="s">
        <v>879</v>
      </c>
      <c r="K142" s="17" t="s">
        <v>447</v>
      </c>
      <c r="L142" s="17">
        <v>50770</v>
      </c>
      <c r="M142" s="17" t="s">
        <v>447</v>
      </c>
      <c r="N142" s="17" t="s">
        <v>447</v>
      </c>
      <c r="O142" s="17">
        <v>2</v>
      </c>
      <c r="P142" s="17" t="s">
        <v>892</v>
      </c>
    </row>
    <row r="143" spans="1:16" ht="12.75">
      <c r="A143" s="17" t="s">
        <v>893</v>
      </c>
      <c r="B143" s="17" t="s">
        <v>447</v>
      </c>
      <c r="C143" s="17" t="s">
        <v>894</v>
      </c>
      <c r="D143" s="17">
        <v>-1000</v>
      </c>
      <c r="E143" s="17">
        <v>1000</v>
      </c>
      <c r="F143" s="17">
        <v>0</v>
      </c>
      <c r="G143" s="17">
        <v>0</v>
      </c>
      <c r="H143" s="17" t="s">
        <v>447</v>
      </c>
      <c r="I143" s="17" t="s">
        <v>447</v>
      </c>
      <c r="J143" s="17" t="s">
        <v>447</v>
      </c>
      <c r="K143" s="17" t="s">
        <v>447</v>
      </c>
      <c r="L143" s="17" t="s">
        <v>447</v>
      </c>
      <c r="M143" s="17" t="s">
        <v>447</v>
      </c>
      <c r="N143" s="17" t="s">
        <v>447</v>
      </c>
      <c r="O143" s="17">
        <v>1</v>
      </c>
      <c r="P143" s="17" t="s">
        <v>447</v>
      </c>
    </row>
    <row r="144" spans="1:16" ht="12.75">
      <c r="A144" s="17" t="s">
        <v>895</v>
      </c>
      <c r="B144" s="17" t="s">
        <v>896</v>
      </c>
      <c r="C144" s="17" t="s">
        <v>897</v>
      </c>
      <c r="D144" s="17">
        <v>0</v>
      </c>
      <c r="E144" s="17">
        <v>1000</v>
      </c>
      <c r="F144" s="17">
        <v>0</v>
      </c>
      <c r="G144" s="17">
        <v>0</v>
      </c>
      <c r="H144" s="17" t="s">
        <v>447</v>
      </c>
      <c r="I144" s="17" t="s">
        <v>447</v>
      </c>
      <c r="J144" s="17" t="s">
        <v>879</v>
      </c>
      <c r="K144" s="17" t="s">
        <v>447</v>
      </c>
      <c r="L144" s="17">
        <v>50031</v>
      </c>
      <c r="M144" s="17" t="s">
        <v>447</v>
      </c>
      <c r="N144" s="17" t="s">
        <v>447</v>
      </c>
      <c r="O144" s="17">
        <v>2</v>
      </c>
      <c r="P144" s="17" t="s">
        <v>898</v>
      </c>
    </row>
    <row r="145" spans="1:16" ht="12.75">
      <c r="A145" s="17" t="s">
        <v>899</v>
      </c>
      <c r="B145" s="17" t="s">
        <v>900</v>
      </c>
      <c r="C145" s="17" t="s">
        <v>901</v>
      </c>
      <c r="D145" s="17">
        <v>0</v>
      </c>
      <c r="E145" s="17">
        <v>1000</v>
      </c>
      <c r="F145" s="17">
        <v>0</v>
      </c>
      <c r="G145" s="17">
        <v>0</v>
      </c>
      <c r="H145" s="17" t="s">
        <v>447</v>
      </c>
      <c r="I145" s="17" t="s">
        <v>447</v>
      </c>
      <c r="J145" s="17" t="s">
        <v>879</v>
      </c>
      <c r="K145" s="17" t="s">
        <v>447</v>
      </c>
      <c r="L145" s="17">
        <v>11916</v>
      </c>
      <c r="M145" s="17" t="s">
        <v>447</v>
      </c>
      <c r="N145" s="17" t="s">
        <v>447</v>
      </c>
      <c r="O145" s="17">
        <v>2</v>
      </c>
      <c r="P145" s="17" t="s">
        <v>902</v>
      </c>
    </row>
    <row r="146" spans="1:16" ht="12.75">
      <c r="A146" s="17" t="s">
        <v>903</v>
      </c>
      <c r="B146" s="17" t="s">
        <v>904</v>
      </c>
      <c r="C146" s="17" t="s">
        <v>905</v>
      </c>
      <c r="D146" s="17">
        <v>0</v>
      </c>
      <c r="E146" s="17">
        <v>1000</v>
      </c>
      <c r="F146" s="17">
        <v>0</v>
      </c>
      <c r="G146" s="17">
        <v>0</v>
      </c>
      <c r="H146" s="17" t="s">
        <v>447</v>
      </c>
      <c r="I146" s="17" t="s">
        <v>447</v>
      </c>
      <c r="J146" s="17" t="s">
        <v>879</v>
      </c>
      <c r="K146" s="17" t="s">
        <v>447</v>
      </c>
      <c r="L146" s="17">
        <v>14202</v>
      </c>
      <c r="M146" s="17" t="s">
        <v>447</v>
      </c>
      <c r="N146" s="17" t="s">
        <v>447</v>
      </c>
      <c r="O146" s="17">
        <v>2</v>
      </c>
      <c r="P146" s="17" t="s">
        <v>906</v>
      </c>
    </row>
    <row r="147" spans="1:16" ht="12.75">
      <c r="A147" s="17" t="s">
        <v>907</v>
      </c>
      <c r="B147" s="17" t="s">
        <v>908</v>
      </c>
      <c r="C147" s="17" t="s">
        <v>909</v>
      </c>
      <c r="D147" s="17">
        <v>0</v>
      </c>
      <c r="E147" s="17">
        <v>1000</v>
      </c>
      <c r="F147" s="17">
        <v>0</v>
      </c>
      <c r="G147" s="17">
        <v>0</v>
      </c>
      <c r="H147" s="17" t="s">
        <v>447</v>
      </c>
      <c r="I147" s="17" t="s">
        <v>447</v>
      </c>
      <c r="J147" s="17" t="s">
        <v>879</v>
      </c>
      <c r="K147" s="17" t="s">
        <v>447</v>
      </c>
      <c r="L147" s="17">
        <v>46570</v>
      </c>
      <c r="M147" s="17" t="s">
        <v>447</v>
      </c>
      <c r="N147" s="17" t="s">
        <v>447</v>
      </c>
      <c r="O147" s="17">
        <v>2</v>
      </c>
      <c r="P147" s="17" t="s">
        <v>910</v>
      </c>
    </row>
    <row r="148" spans="1:16" ht="12.75">
      <c r="A148" s="17" t="s">
        <v>911</v>
      </c>
      <c r="B148" s="17" t="s">
        <v>912</v>
      </c>
      <c r="C148" s="17" t="s">
        <v>913</v>
      </c>
      <c r="D148" s="17">
        <v>0</v>
      </c>
      <c r="E148" s="17">
        <v>1000</v>
      </c>
      <c r="F148" s="17">
        <v>0</v>
      </c>
      <c r="G148" s="17">
        <v>0</v>
      </c>
      <c r="H148" s="17" t="s">
        <v>447</v>
      </c>
      <c r="I148" s="17" t="s">
        <v>447</v>
      </c>
      <c r="J148" s="17" t="s">
        <v>879</v>
      </c>
      <c r="K148" s="17" t="s">
        <v>447</v>
      </c>
      <c r="L148" s="17">
        <v>40261</v>
      </c>
      <c r="M148" s="17" t="s">
        <v>447</v>
      </c>
      <c r="N148" s="17" t="s">
        <v>447</v>
      </c>
      <c r="O148" s="17">
        <v>1</v>
      </c>
      <c r="P148" s="17" t="s">
        <v>914</v>
      </c>
    </row>
    <row r="149" spans="1:16" ht="12.75">
      <c r="A149" s="17" t="s">
        <v>915</v>
      </c>
      <c r="B149" s="17" t="s">
        <v>916</v>
      </c>
      <c r="C149" s="17" t="s">
        <v>917</v>
      </c>
      <c r="D149" s="17">
        <v>0</v>
      </c>
      <c r="E149" s="17">
        <v>1000</v>
      </c>
      <c r="F149" s="17">
        <v>0</v>
      </c>
      <c r="G149" s="17">
        <v>0</v>
      </c>
      <c r="H149" s="17" t="s">
        <v>447</v>
      </c>
      <c r="I149" s="17" t="s">
        <v>447</v>
      </c>
      <c r="J149" s="17" t="s">
        <v>879</v>
      </c>
      <c r="K149" s="17" t="s">
        <v>447</v>
      </c>
      <c r="L149" s="17" t="s">
        <v>918</v>
      </c>
      <c r="M149" s="17" t="s">
        <v>447</v>
      </c>
      <c r="N149" s="17" t="s">
        <v>447</v>
      </c>
      <c r="O149" s="17">
        <v>2</v>
      </c>
      <c r="P149" s="17" t="s">
        <v>919</v>
      </c>
    </row>
    <row r="150" spans="1:16" ht="12.75">
      <c r="A150" s="17" t="s">
        <v>920</v>
      </c>
      <c r="B150" s="17" t="s">
        <v>447</v>
      </c>
      <c r="C150" s="17" t="s">
        <v>921</v>
      </c>
      <c r="D150" s="17">
        <v>-1000</v>
      </c>
      <c r="E150" s="17">
        <v>1000</v>
      </c>
      <c r="F150" s="17">
        <v>0</v>
      </c>
      <c r="G150" s="17">
        <v>0</v>
      </c>
      <c r="H150" s="17" t="s">
        <v>447</v>
      </c>
      <c r="I150" s="17" t="s">
        <v>447</v>
      </c>
      <c r="J150" s="17" t="s">
        <v>447</v>
      </c>
      <c r="K150" s="17" t="s">
        <v>447</v>
      </c>
      <c r="L150" s="17" t="s">
        <v>447</v>
      </c>
      <c r="M150" s="17" t="s">
        <v>447</v>
      </c>
      <c r="N150" s="17" t="s">
        <v>447</v>
      </c>
      <c r="O150" s="17">
        <v>1</v>
      </c>
      <c r="P150" s="17" t="s">
        <v>447</v>
      </c>
    </row>
    <row r="151" spans="1:16" ht="12.75">
      <c r="A151" s="17" t="s">
        <v>922</v>
      </c>
      <c r="B151" s="17" t="s">
        <v>447</v>
      </c>
      <c r="C151" s="17" t="s">
        <v>923</v>
      </c>
      <c r="D151" s="17">
        <v>0</v>
      </c>
      <c r="E151" s="17">
        <v>1000</v>
      </c>
      <c r="F151" s="17">
        <v>0</v>
      </c>
      <c r="G151" s="17">
        <v>0</v>
      </c>
      <c r="H151" s="17" t="s">
        <v>447</v>
      </c>
      <c r="I151" s="17" t="s">
        <v>447</v>
      </c>
      <c r="J151" s="17" t="s">
        <v>199</v>
      </c>
      <c r="K151" s="17" t="s">
        <v>447</v>
      </c>
      <c r="L151" s="17" t="s">
        <v>924</v>
      </c>
      <c r="M151" s="17" t="s">
        <v>447</v>
      </c>
      <c r="N151" s="17" t="s">
        <v>447</v>
      </c>
      <c r="O151" s="17">
        <v>2</v>
      </c>
      <c r="P151" s="17" t="s">
        <v>925</v>
      </c>
    </row>
    <row r="152" spans="1:16" ht="12.75">
      <c r="A152" s="17" t="s">
        <v>926</v>
      </c>
      <c r="B152" s="17" t="s">
        <v>447</v>
      </c>
      <c r="C152" s="17" t="s">
        <v>927</v>
      </c>
      <c r="D152" s="17">
        <v>0</v>
      </c>
      <c r="E152" s="17">
        <v>1000</v>
      </c>
      <c r="F152" s="17">
        <v>0</v>
      </c>
      <c r="G152" s="17">
        <v>0</v>
      </c>
      <c r="H152" s="17" t="s">
        <v>447</v>
      </c>
      <c r="I152" s="17" t="s">
        <v>447</v>
      </c>
      <c r="J152" s="17" t="s">
        <v>199</v>
      </c>
      <c r="K152" s="17" t="s">
        <v>447</v>
      </c>
      <c r="L152" s="17" t="s">
        <v>924</v>
      </c>
      <c r="M152" s="17" t="s">
        <v>447</v>
      </c>
      <c r="N152" s="17" t="s">
        <v>447</v>
      </c>
      <c r="O152" s="17">
        <v>2</v>
      </c>
      <c r="P152" s="17" t="s">
        <v>925</v>
      </c>
    </row>
    <row r="153" spans="1:16" ht="12.75">
      <c r="A153" s="17" t="s">
        <v>928</v>
      </c>
      <c r="B153" s="17" t="s">
        <v>447</v>
      </c>
      <c r="C153" s="17" t="s">
        <v>929</v>
      </c>
      <c r="D153" s="17">
        <v>0</v>
      </c>
      <c r="E153" s="17">
        <v>1000</v>
      </c>
      <c r="F153" s="17">
        <v>0</v>
      </c>
      <c r="G153" s="17">
        <v>0</v>
      </c>
      <c r="H153" s="17" t="s">
        <v>447</v>
      </c>
      <c r="I153" s="17" t="s">
        <v>447</v>
      </c>
      <c r="J153" s="17" t="s">
        <v>199</v>
      </c>
      <c r="K153" s="17" t="s">
        <v>447</v>
      </c>
      <c r="L153" s="17" t="s">
        <v>924</v>
      </c>
      <c r="M153" s="17" t="s">
        <v>447</v>
      </c>
      <c r="N153" s="17" t="s">
        <v>447</v>
      </c>
      <c r="O153" s="17">
        <v>2</v>
      </c>
      <c r="P153" s="17" t="s">
        <v>925</v>
      </c>
    </row>
    <row r="154" spans="1:16" ht="12.75">
      <c r="A154" s="17" t="s">
        <v>930</v>
      </c>
      <c r="B154" s="17" t="s">
        <v>447</v>
      </c>
      <c r="C154" s="17" t="s">
        <v>931</v>
      </c>
      <c r="D154" s="17">
        <v>0</v>
      </c>
      <c r="E154" s="17">
        <v>1000</v>
      </c>
      <c r="F154" s="17">
        <v>0</v>
      </c>
      <c r="G154" s="17">
        <v>0</v>
      </c>
      <c r="H154" s="17" t="s">
        <v>447</v>
      </c>
      <c r="I154" s="17" t="s">
        <v>447</v>
      </c>
      <c r="J154" s="17" t="s">
        <v>199</v>
      </c>
      <c r="K154" s="17" t="s">
        <v>447</v>
      </c>
      <c r="L154" s="17" t="s">
        <v>924</v>
      </c>
      <c r="M154" s="17" t="s">
        <v>447</v>
      </c>
      <c r="N154" s="17" t="s">
        <v>447</v>
      </c>
      <c r="O154" s="17">
        <v>2</v>
      </c>
      <c r="P154" s="17" t="s">
        <v>925</v>
      </c>
    </row>
    <row r="155" spans="1:16" ht="12.75">
      <c r="A155" s="17" t="s">
        <v>932</v>
      </c>
      <c r="B155" s="17" t="s">
        <v>447</v>
      </c>
      <c r="C155" s="17" t="s">
        <v>933</v>
      </c>
      <c r="D155" s="17">
        <v>0</v>
      </c>
      <c r="E155" s="17">
        <v>1000</v>
      </c>
      <c r="F155" s="17">
        <v>0</v>
      </c>
      <c r="G155" s="17">
        <v>0</v>
      </c>
      <c r="H155" s="17" t="s">
        <v>447</v>
      </c>
      <c r="I155" s="17" t="s">
        <v>447</v>
      </c>
      <c r="J155" s="17" t="s">
        <v>199</v>
      </c>
      <c r="K155" s="17" t="s">
        <v>447</v>
      </c>
      <c r="L155" s="17" t="s">
        <v>924</v>
      </c>
      <c r="M155" s="17" t="s">
        <v>447</v>
      </c>
      <c r="N155" s="17" t="s">
        <v>447</v>
      </c>
      <c r="O155" s="17">
        <v>2</v>
      </c>
      <c r="P155" s="17" t="s">
        <v>925</v>
      </c>
    </row>
    <row r="156" spans="1:16" ht="12.75">
      <c r="A156" s="17" t="s">
        <v>934</v>
      </c>
      <c r="B156" s="17" t="s">
        <v>447</v>
      </c>
      <c r="C156" s="17" t="s">
        <v>935</v>
      </c>
      <c r="D156" s="17">
        <v>0</v>
      </c>
      <c r="E156" s="17">
        <v>1000</v>
      </c>
      <c r="F156" s="17">
        <v>0</v>
      </c>
      <c r="G156" s="17">
        <v>0</v>
      </c>
      <c r="H156" s="17" t="s">
        <v>447</v>
      </c>
      <c r="I156" s="17" t="s">
        <v>447</v>
      </c>
      <c r="J156" s="17" t="s">
        <v>199</v>
      </c>
      <c r="K156" s="17" t="s">
        <v>447</v>
      </c>
      <c r="L156" s="17" t="s">
        <v>924</v>
      </c>
      <c r="M156" s="17" t="s">
        <v>447</v>
      </c>
      <c r="N156" s="17" t="s">
        <v>447</v>
      </c>
      <c r="O156" s="17">
        <v>2</v>
      </c>
      <c r="P156" s="17" t="s">
        <v>925</v>
      </c>
    </row>
    <row r="157" spans="1:16" ht="12.75">
      <c r="A157" s="17" t="s">
        <v>936</v>
      </c>
      <c r="B157" s="17" t="s">
        <v>447</v>
      </c>
      <c r="C157" s="17" t="s">
        <v>937</v>
      </c>
      <c r="D157" s="17">
        <v>0</v>
      </c>
      <c r="E157" s="17">
        <v>1000</v>
      </c>
      <c r="F157" s="17">
        <v>0</v>
      </c>
      <c r="G157" s="17">
        <v>0</v>
      </c>
      <c r="H157" s="17" t="s">
        <v>447</v>
      </c>
      <c r="I157" s="17" t="s">
        <v>447</v>
      </c>
      <c r="J157" s="17" t="s">
        <v>199</v>
      </c>
      <c r="K157" s="17" t="s">
        <v>447</v>
      </c>
      <c r="L157" s="17" t="s">
        <v>924</v>
      </c>
      <c r="M157" s="17" t="s">
        <v>447</v>
      </c>
      <c r="N157" s="17" t="s">
        <v>447</v>
      </c>
      <c r="O157" s="17">
        <v>2</v>
      </c>
      <c r="P157" s="17" t="s">
        <v>925</v>
      </c>
    </row>
    <row r="158" spans="1:16" ht="12.75">
      <c r="A158" s="17" t="s">
        <v>938</v>
      </c>
      <c r="B158" s="17" t="s">
        <v>447</v>
      </c>
      <c r="C158" s="17" t="s">
        <v>939</v>
      </c>
      <c r="D158" s="17">
        <v>0</v>
      </c>
      <c r="E158" s="17">
        <v>1000</v>
      </c>
      <c r="F158" s="17">
        <v>0</v>
      </c>
      <c r="G158" s="17">
        <v>0</v>
      </c>
      <c r="H158" s="17" t="s">
        <v>447</v>
      </c>
      <c r="I158" s="17" t="s">
        <v>447</v>
      </c>
      <c r="J158" s="17" t="s">
        <v>199</v>
      </c>
      <c r="K158" s="17" t="s">
        <v>447</v>
      </c>
      <c r="L158" s="17" t="s">
        <v>924</v>
      </c>
      <c r="M158" s="17" t="s">
        <v>447</v>
      </c>
      <c r="N158" s="17" t="s">
        <v>447</v>
      </c>
      <c r="O158" s="17">
        <v>2</v>
      </c>
      <c r="P158" s="17" t="s">
        <v>925</v>
      </c>
    </row>
    <row r="159" spans="1:16" ht="12.75">
      <c r="A159" s="17" t="s">
        <v>940</v>
      </c>
      <c r="B159" s="17" t="s">
        <v>941</v>
      </c>
      <c r="C159" s="17" t="s">
        <v>942</v>
      </c>
      <c r="D159" s="17">
        <v>0</v>
      </c>
      <c r="E159" s="17">
        <v>1000</v>
      </c>
      <c r="F159" s="17">
        <v>0</v>
      </c>
      <c r="G159" s="17">
        <v>0</v>
      </c>
      <c r="H159" s="17" t="s">
        <v>447</v>
      </c>
      <c r="I159" s="17" t="s">
        <v>447</v>
      </c>
      <c r="J159" s="17" t="s">
        <v>447</v>
      </c>
      <c r="K159" s="17" t="s">
        <v>447</v>
      </c>
      <c r="L159" s="17" t="s">
        <v>943</v>
      </c>
      <c r="M159" s="17" t="s">
        <v>447</v>
      </c>
      <c r="N159" s="17" t="s">
        <v>447</v>
      </c>
      <c r="O159" s="17">
        <v>2</v>
      </c>
      <c r="P159" s="17" t="s">
        <v>447</v>
      </c>
    </row>
    <row r="160" spans="1:16" ht="12.75">
      <c r="A160" s="17" t="s">
        <v>944</v>
      </c>
      <c r="B160" s="17" t="s">
        <v>447</v>
      </c>
      <c r="C160" s="17" t="s">
        <v>945</v>
      </c>
      <c r="D160" s="17">
        <v>-1000</v>
      </c>
      <c r="E160" s="17">
        <v>1000</v>
      </c>
      <c r="F160" s="17">
        <v>0</v>
      </c>
      <c r="G160" s="17">
        <v>0</v>
      </c>
      <c r="H160" s="17" t="s">
        <v>447</v>
      </c>
      <c r="I160" s="17" t="s">
        <v>447</v>
      </c>
      <c r="J160" s="17" t="s">
        <v>447</v>
      </c>
      <c r="K160" s="17" t="s">
        <v>447</v>
      </c>
      <c r="L160" s="17" t="s">
        <v>447</v>
      </c>
      <c r="M160" s="17" t="s">
        <v>447</v>
      </c>
      <c r="N160" s="17" t="s">
        <v>447</v>
      </c>
      <c r="O160" s="17">
        <v>1</v>
      </c>
      <c r="P160" s="17" t="s">
        <v>447</v>
      </c>
    </row>
    <row r="161" spans="1:16" ht="12.75">
      <c r="A161" s="17" t="s">
        <v>946</v>
      </c>
      <c r="B161" s="17" t="s">
        <v>447</v>
      </c>
      <c r="C161" s="17" t="s">
        <v>947</v>
      </c>
      <c r="D161" s="17">
        <v>-1000</v>
      </c>
      <c r="E161" s="17">
        <v>1000</v>
      </c>
      <c r="F161" s="17">
        <v>0</v>
      </c>
      <c r="G161" s="17">
        <v>0</v>
      </c>
      <c r="H161" s="17" t="s">
        <v>447</v>
      </c>
      <c r="I161" s="17" t="s">
        <v>447</v>
      </c>
      <c r="J161" s="17" t="s">
        <v>447</v>
      </c>
      <c r="K161" s="17" t="s">
        <v>447</v>
      </c>
      <c r="L161" s="17" t="s">
        <v>447</v>
      </c>
      <c r="M161" s="17" t="s">
        <v>447</v>
      </c>
      <c r="N161" s="17" t="s">
        <v>447</v>
      </c>
      <c r="O161" s="17">
        <v>1</v>
      </c>
      <c r="P161" s="17" t="s">
        <v>447</v>
      </c>
    </row>
    <row r="162" spans="1:16" ht="12.75">
      <c r="A162" s="17" t="s">
        <v>948</v>
      </c>
      <c r="B162" s="17" t="s">
        <v>447</v>
      </c>
      <c r="C162" s="17" t="s">
        <v>949</v>
      </c>
      <c r="D162" s="17">
        <v>0</v>
      </c>
      <c r="E162" s="17">
        <v>1000</v>
      </c>
      <c r="F162" s="17">
        <v>0</v>
      </c>
      <c r="G162" s="17">
        <v>0</v>
      </c>
      <c r="H162" s="17" t="s">
        <v>447</v>
      </c>
      <c r="I162" s="17" t="s">
        <v>447</v>
      </c>
      <c r="J162" s="17" t="s">
        <v>950</v>
      </c>
      <c r="K162" s="17" t="s">
        <v>447</v>
      </c>
      <c r="L162" s="17">
        <v>54134</v>
      </c>
      <c r="M162" s="17" t="s">
        <v>447</v>
      </c>
      <c r="N162" s="17" t="s">
        <v>447</v>
      </c>
      <c r="O162" s="17">
        <v>2</v>
      </c>
      <c r="P162" s="17" t="s">
        <v>951</v>
      </c>
    </row>
    <row r="163" spans="1:16" ht="12.75">
      <c r="A163" s="17" t="s">
        <v>952</v>
      </c>
      <c r="B163" s="17" t="s">
        <v>447</v>
      </c>
      <c r="C163" s="17" t="s">
        <v>953</v>
      </c>
      <c r="D163" s="17">
        <v>0</v>
      </c>
      <c r="E163" s="17">
        <v>1000</v>
      </c>
      <c r="F163" s="17">
        <v>0</v>
      </c>
      <c r="G163" s="17">
        <v>0</v>
      </c>
      <c r="H163" s="17" t="s">
        <v>447</v>
      </c>
      <c r="I163" s="17" t="s">
        <v>447</v>
      </c>
      <c r="J163" s="17" t="s">
        <v>950</v>
      </c>
      <c r="K163" s="17" t="s">
        <v>447</v>
      </c>
      <c r="L163" s="17">
        <v>50966</v>
      </c>
      <c r="M163" s="17" t="s">
        <v>447</v>
      </c>
      <c r="N163" s="17" t="s">
        <v>447</v>
      </c>
      <c r="O163" s="17">
        <v>2</v>
      </c>
      <c r="P163" s="17" t="s">
        <v>954</v>
      </c>
    </row>
    <row r="164" spans="1:16" ht="12.75">
      <c r="A164" s="17" t="s">
        <v>955</v>
      </c>
      <c r="B164" s="17" t="s">
        <v>447</v>
      </c>
      <c r="C164" s="17" t="s">
        <v>956</v>
      </c>
      <c r="D164" s="17">
        <v>0</v>
      </c>
      <c r="E164" s="17">
        <v>1000</v>
      </c>
      <c r="F164" s="17">
        <v>0</v>
      </c>
      <c r="G164" s="17">
        <v>0</v>
      </c>
      <c r="H164" s="17" t="s">
        <v>447</v>
      </c>
      <c r="I164" s="17" t="s">
        <v>447</v>
      </c>
      <c r="J164" s="17" t="s">
        <v>950</v>
      </c>
      <c r="K164" s="17" t="s">
        <v>447</v>
      </c>
      <c r="L164" s="17">
        <v>50723</v>
      </c>
      <c r="M164" s="17" t="s">
        <v>447</v>
      </c>
      <c r="N164" s="17" t="s">
        <v>447</v>
      </c>
      <c r="O164" s="17">
        <v>2</v>
      </c>
      <c r="P164" s="17" t="s">
        <v>957</v>
      </c>
    </row>
    <row r="165" spans="1:16" ht="12.75">
      <c r="A165" s="17" t="s">
        <v>958</v>
      </c>
      <c r="B165" s="17" t="s">
        <v>447</v>
      </c>
      <c r="C165" s="17" t="s">
        <v>959</v>
      </c>
      <c r="D165" s="17">
        <v>0</v>
      </c>
      <c r="E165" s="17">
        <v>1000</v>
      </c>
      <c r="F165" s="17">
        <v>0</v>
      </c>
      <c r="G165" s="17">
        <v>0</v>
      </c>
      <c r="H165" s="17" t="s">
        <v>447</v>
      </c>
      <c r="I165" s="17" t="s">
        <v>447</v>
      </c>
      <c r="J165" s="17" t="s">
        <v>950</v>
      </c>
      <c r="K165" s="17" t="s">
        <v>447</v>
      </c>
      <c r="L165" s="17">
        <v>51811</v>
      </c>
      <c r="M165" s="17" t="s">
        <v>447</v>
      </c>
      <c r="N165" s="17" t="s">
        <v>447</v>
      </c>
      <c r="O165" s="17">
        <v>2</v>
      </c>
      <c r="P165" s="17" t="s">
        <v>960</v>
      </c>
    </row>
    <row r="166" spans="1:16" ht="12.75">
      <c r="A166" s="17" t="s">
        <v>961</v>
      </c>
      <c r="B166" s="17" t="s">
        <v>447</v>
      </c>
      <c r="C166" s="17" t="s">
        <v>962</v>
      </c>
      <c r="D166" s="17">
        <v>0</v>
      </c>
      <c r="E166" s="17">
        <v>1000</v>
      </c>
      <c r="F166" s="17">
        <v>0</v>
      </c>
      <c r="G166" s="17">
        <v>0</v>
      </c>
      <c r="H166" s="17" t="s">
        <v>447</v>
      </c>
      <c r="I166" s="17" t="s">
        <v>447</v>
      </c>
      <c r="J166" s="17" t="s">
        <v>950</v>
      </c>
      <c r="K166" s="17" t="s">
        <v>447</v>
      </c>
      <c r="L166" s="17">
        <v>44610</v>
      </c>
      <c r="M166" s="17" t="s">
        <v>447</v>
      </c>
      <c r="N166" s="17" t="s">
        <v>447</v>
      </c>
      <c r="O166" s="17">
        <v>2</v>
      </c>
      <c r="P166" s="17" t="s">
        <v>963</v>
      </c>
    </row>
    <row r="167" spans="1:16" ht="12.75">
      <c r="A167" s="17" t="s">
        <v>964</v>
      </c>
      <c r="B167" s="17" t="s">
        <v>447</v>
      </c>
      <c r="C167" s="17" t="s">
        <v>965</v>
      </c>
      <c r="D167" s="17">
        <v>0</v>
      </c>
      <c r="E167" s="17">
        <v>1000</v>
      </c>
      <c r="F167" s="17">
        <v>0</v>
      </c>
      <c r="G167" s="17">
        <v>0</v>
      </c>
      <c r="H167" s="17" t="s">
        <v>447</v>
      </c>
      <c r="I167" s="17" t="s">
        <v>447</v>
      </c>
      <c r="J167" s="17" t="s">
        <v>950</v>
      </c>
      <c r="K167" s="17" t="s">
        <v>447</v>
      </c>
      <c r="L167" s="17" t="s">
        <v>966</v>
      </c>
      <c r="M167" s="17" t="s">
        <v>447</v>
      </c>
      <c r="N167" s="17" t="s">
        <v>447</v>
      </c>
      <c r="O167" s="17">
        <v>2</v>
      </c>
      <c r="P167" s="17" t="s">
        <v>967</v>
      </c>
    </row>
    <row r="168" spans="1:16" ht="12.75">
      <c r="A168" s="17" t="s">
        <v>968</v>
      </c>
      <c r="B168" s="17" t="s">
        <v>447</v>
      </c>
      <c r="C168" s="17" t="s">
        <v>969</v>
      </c>
      <c r="D168" s="17">
        <v>0</v>
      </c>
      <c r="E168" s="17">
        <v>1000</v>
      </c>
      <c r="F168" s="17">
        <v>0</v>
      </c>
      <c r="G168" s="17">
        <v>0</v>
      </c>
      <c r="H168" s="17" t="s">
        <v>447</v>
      </c>
      <c r="I168" s="17" t="s">
        <v>447</v>
      </c>
      <c r="J168" s="17" t="s">
        <v>950</v>
      </c>
      <c r="K168" s="17" t="s">
        <v>447</v>
      </c>
      <c r="L168" s="17" t="s">
        <v>970</v>
      </c>
      <c r="M168" s="17" t="s">
        <v>447</v>
      </c>
      <c r="N168" s="17" t="s">
        <v>447</v>
      </c>
      <c r="O168" s="17">
        <v>2</v>
      </c>
      <c r="P168" s="17" t="s">
        <v>971</v>
      </c>
    </row>
    <row r="169" spans="1:16" ht="12.75">
      <c r="A169" s="17" t="s">
        <v>972</v>
      </c>
      <c r="B169" s="17" t="s">
        <v>447</v>
      </c>
      <c r="C169" s="17" t="s">
        <v>973</v>
      </c>
      <c r="D169" s="17">
        <v>0</v>
      </c>
      <c r="E169" s="17">
        <v>1000</v>
      </c>
      <c r="F169" s="17">
        <v>0</v>
      </c>
      <c r="G169" s="17">
        <v>0</v>
      </c>
      <c r="H169" s="17" t="s">
        <v>447</v>
      </c>
      <c r="I169" s="17" t="s">
        <v>447</v>
      </c>
      <c r="J169" s="17" t="s">
        <v>950</v>
      </c>
      <c r="K169" s="17" t="s">
        <v>447</v>
      </c>
      <c r="L169" s="17">
        <v>43572</v>
      </c>
      <c r="M169" s="17" t="s">
        <v>447</v>
      </c>
      <c r="N169" s="17" t="s">
        <v>447</v>
      </c>
      <c r="O169" s="17">
        <v>2</v>
      </c>
      <c r="P169" s="17" t="s">
        <v>974</v>
      </c>
    </row>
    <row r="170" spans="1:16" ht="12.75">
      <c r="A170" s="17" t="s">
        <v>975</v>
      </c>
      <c r="B170" s="17" t="s">
        <v>447</v>
      </c>
      <c r="C170" s="17" t="s">
        <v>976</v>
      </c>
      <c r="D170" s="17">
        <v>0</v>
      </c>
      <c r="E170" s="17">
        <v>1000</v>
      </c>
      <c r="F170" s="17">
        <v>0</v>
      </c>
      <c r="G170" s="17">
        <v>0</v>
      </c>
      <c r="H170" s="17" t="s">
        <v>447</v>
      </c>
      <c r="I170" s="17" t="s">
        <v>447</v>
      </c>
      <c r="J170" s="17" t="s">
        <v>950</v>
      </c>
      <c r="K170" s="17" t="s">
        <v>447</v>
      </c>
      <c r="L170" s="17">
        <v>31109</v>
      </c>
      <c r="M170" s="17" t="s">
        <v>447</v>
      </c>
      <c r="N170" s="17" t="s">
        <v>447</v>
      </c>
      <c r="O170" s="17">
        <v>2</v>
      </c>
      <c r="P170" s="17" t="s">
        <v>977</v>
      </c>
    </row>
    <row r="171" spans="1:16" ht="12.75">
      <c r="A171" s="17" t="s">
        <v>978</v>
      </c>
      <c r="B171" s="17" t="s">
        <v>447</v>
      </c>
      <c r="C171" s="17" t="s">
        <v>979</v>
      </c>
      <c r="D171" s="17">
        <v>-1000</v>
      </c>
      <c r="E171" s="17">
        <v>1000</v>
      </c>
      <c r="F171" s="17">
        <v>0</v>
      </c>
      <c r="G171" s="17">
        <v>0</v>
      </c>
      <c r="H171" s="17" t="s">
        <v>447</v>
      </c>
      <c r="I171" s="17" t="s">
        <v>447</v>
      </c>
      <c r="J171" s="17" t="s">
        <v>447</v>
      </c>
      <c r="K171" s="17" t="s">
        <v>447</v>
      </c>
      <c r="L171" s="17" t="s">
        <v>447</v>
      </c>
      <c r="M171" s="17" t="s">
        <v>447</v>
      </c>
      <c r="N171" s="17" t="s">
        <v>447</v>
      </c>
      <c r="O171" s="17">
        <v>1</v>
      </c>
      <c r="P171" s="17" t="s">
        <v>447</v>
      </c>
    </row>
    <row r="172" spans="1:16" ht="12.75">
      <c r="A172" s="17" t="s">
        <v>980</v>
      </c>
      <c r="B172" s="17" t="s">
        <v>447</v>
      </c>
      <c r="C172" s="17" t="s">
        <v>981</v>
      </c>
      <c r="D172" s="17">
        <v>-1000</v>
      </c>
      <c r="E172" s="17">
        <v>1000</v>
      </c>
      <c r="F172" s="17">
        <v>0</v>
      </c>
      <c r="G172" s="17">
        <v>0</v>
      </c>
      <c r="H172" s="17" t="s">
        <v>447</v>
      </c>
      <c r="I172" s="17" t="s">
        <v>447</v>
      </c>
      <c r="J172" s="17" t="s">
        <v>447</v>
      </c>
      <c r="K172" s="17" t="s">
        <v>447</v>
      </c>
      <c r="L172" s="17" t="s">
        <v>447</v>
      </c>
      <c r="M172" s="17" t="s">
        <v>447</v>
      </c>
      <c r="N172" s="17" t="s">
        <v>447</v>
      </c>
      <c r="O172" s="17">
        <v>1</v>
      </c>
      <c r="P172" s="17" t="s">
        <v>447</v>
      </c>
    </row>
    <row r="173" spans="1:16" ht="12.75">
      <c r="A173" s="17" t="s">
        <v>982</v>
      </c>
      <c r="B173" s="17" t="s">
        <v>447</v>
      </c>
      <c r="C173" s="17" t="s">
        <v>983</v>
      </c>
      <c r="D173" s="17">
        <v>-1000</v>
      </c>
      <c r="E173" s="17">
        <v>1000</v>
      </c>
      <c r="F173" s="17">
        <v>0</v>
      </c>
      <c r="G173" s="17">
        <v>0</v>
      </c>
      <c r="H173" s="17" t="s">
        <v>447</v>
      </c>
      <c r="I173" s="17" t="s">
        <v>447</v>
      </c>
      <c r="J173" s="17" t="s">
        <v>447</v>
      </c>
      <c r="K173" s="17" t="s">
        <v>447</v>
      </c>
      <c r="L173" s="17" t="s">
        <v>447</v>
      </c>
      <c r="M173" s="17" t="s">
        <v>447</v>
      </c>
      <c r="N173" s="17" t="s">
        <v>447</v>
      </c>
      <c r="O173" s="17">
        <v>1</v>
      </c>
      <c r="P173" s="17" t="s">
        <v>447</v>
      </c>
    </row>
    <row r="174" spans="1:16" ht="12.75">
      <c r="A174" s="17" t="s">
        <v>984</v>
      </c>
      <c r="B174" s="17" t="s">
        <v>447</v>
      </c>
      <c r="C174" s="17" t="s">
        <v>985</v>
      </c>
      <c r="D174" s="17">
        <v>0</v>
      </c>
      <c r="E174" s="17">
        <v>1000</v>
      </c>
      <c r="F174" s="17">
        <v>0</v>
      </c>
      <c r="G174" s="17">
        <v>0</v>
      </c>
      <c r="H174" s="17" t="s">
        <v>447</v>
      </c>
      <c r="I174" s="17" t="s">
        <v>447</v>
      </c>
      <c r="J174" s="17" t="s">
        <v>950</v>
      </c>
      <c r="K174" s="17" t="s">
        <v>447</v>
      </c>
      <c r="L174" s="17" t="s">
        <v>986</v>
      </c>
      <c r="M174" s="17" t="s">
        <v>447</v>
      </c>
      <c r="N174" s="17" t="s">
        <v>447</v>
      </c>
      <c r="O174" s="17">
        <v>2</v>
      </c>
      <c r="P174" s="17" t="s">
        <v>987</v>
      </c>
    </row>
    <row r="175" spans="1:16" ht="12.75">
      <c r="A175" s="17" t="s">
        <v>988</v>
      </c>
      <c r="B175" s="17" t="s">
        <v>989</v>
      </c>
      <c r="C175" s="17" t="s">
        <v>990</v>
      </c>
      <c r="D175" s="17">
        <v>-1000</v>
      </c>
      <c r="E175" s="17">
        <v>1000</v>
      </c>
      <c r="F175" s="17">
        <v>0</v>
      </c>
      <c r="G175" s="17">
        <v>0</v>
      </c>
      <c r="H175" s="17" t="s">
        <v>447</v>
      </c>
      <c r="I175" s="17" t="s">
        <v>447</v>
      </c>
      <c r="J175" s="17" t="s">
        <v>447</v>
      </c>
      <c r="K175" s="17" t="s">
        <v>447</v>
      </c>
      <c r="L175" s="17" t="s">
        <v>447</v>
      </c>
      <c r="M175" s="17" t="s">
        <v>447</v>
      </c>
      <c r="N175" s="17" t="s">
        <v>447</v>
      </c>
      <c r="O175" s="17">
        <v>1</v>
      </c>
      <c r="P175" s="17" t="s">
        <v>447</v>
      </c>
    </row>
    <row r="176" spans="1:16" ht="12.75">
      <c r="A176" s="17" t="s">
        <v>991</v>
      </c>
      <c r="B176" s="17" t="s">
        <v>992</v>
      </c>
      <c r="C176" s="17" t="s">
        <v>993</v>
      </c>
      <c r="D176" s="17">
        <v>-1000</v>
      </c>
      <c r="E176" s="17">
        <v>1000</v>
      </c>
      <c r="F176" s="17">
        <v>0</v>
      </c>
      <c r="G176" s="17">
        <v>0</v>
      </c>
      <c r="H176" s="17" t="s">
        <v>447</v>
      </c>
      <c r="I176" s="17" t="s">
        <v>447</v>
      </c>
      <c r="J176" s="17" t="s">
        <v>447</v>
      </c>
      <c r="K176" s="17" t="s">
        <v>447</v>
      </c>
      <c r="L176" s="17" t="s">
        <v>447</v>
      </c>
      <c r="M176" s="17" t="s">
        <v>447</v>
      </c>
      <c r="N176" s="17" t="s">
        <v>447</v>
      </c>
      <c r="O176" s="17">
        <v>1</v>
      </c>
      <c r="P176" s="17" t="s">
        <v>447</v>
      </c>
    </row>
    <row r="177" spans="1:16" ht="12.75">
      <c r="A177" s="17" t="s">
        <v>994</v>
      </c>
      <c r="B177" s="17" t="s">
        <v>447</v>
      </c>
      <c r="C177" s="17" t="s">
        <v>995</v>
      </c>
      <c r="D177" s="17">
        <v>0</v>
      </c>
      <c r="E177" s="17">
        <v>1000</v>
      </c>
      <c r="F177" s="17">
        <v>0</v>
      </c>
      <c r="G177" s="17">
        <v>0</v>
      </c>
      <c r="H177" s="17" t="s">
        <v>447</v>
      </c>
      <c r="I177" s="17" t="s">
        <v>447</v>
      </c>
      <c r="J177" s="17" t="s">
        <v>447</v>
      </c>
      <c r="K177" s="17" t="s">
        <v>447</v>
      </c>
      <c r="L177" s="17">
        <v>18319</v>
      </c>
      <c r="M177" s="17" t="s">
        <v>447</v>
      </c>
      <c r="N177" s="17" t="s">
        <v>447</v>
      </c>
      <c r="O177" s="17">
        <v>2</v>
      </c>
      <c r="P177" s="17" t="s">
        <v>996</v>
      </c>
    </row>
    <row r="178" spans="1:16" ht="12.75">
      <c r="A178" s="17" t="s">
        <v>997</v>
      </c>
      <c r="B178" s="17" t="s">
        <v>447</v>
      </c>
      <c r="C178" s="17" t="s">
        <v>998</v>
      </c>
      <c r="D178" s="17">
        <v>-1000</v>
      </c>
      <c r="E178" s="17">
        <v>1000</v>
      </c>
      <c r="F178" s="17">
        <v>0</v>
      </c>
      <c r="G178" s="17">
        <v>0</v>
      </c>
      <c r="H178" s="17" t="s">
        <v>447</v>
      </c>
      <c r="I178" s="17" t="s">
        <v>447</v>
      </c>
      <c r="J178" s="17" t="s">
        <v>447</v>
      </c>
      <c r="K178" s="17" t="s">
        <v>447</v>
      </c>
      <c r="L178" s="17">
        <v>14962</v>
      </c>
      <c r="M178" s="17" t="s">
        <v>447</v>
      </c>
      <c r="N178" s="17" t="s">
        <v>447</v>
      </c>
      <c r="O178" s="17">
        <v>2</v>
      </c>
      <c r="P178" s="17" t="s">
        <v>999</v>
      </c>
    </row>
    <row r="179" spans="1:16" ht="12.75">
      <c r="A179" s="17" t="s">
        <v>1000</v>
      </c>
      <c r="B179" s="17" t="s">
        <v>447</v>
      </c>
      <c r="C179" s="17" t="s">
        <v>1001</v>
      </c>
      <c r="D179" s="17">
        <v>0</v>
      </c>
      <c r="E179" s="17">
        <v>1000</v>
      </c>
      <c r="F179" s="17">
        <v>0</v>
      </c>
      <c r="G179" s="17">
        <v>0</v>
      </c>
      <c r="H179" s="17" t="s">
        <v>447</v>
      </c>
      <c r="I179" s="17" t="s">
        <v>447</v>
      </c>
      <c r="J179" s="17" t="s">
        <v>1002</v>
      </c>
      <c r="K179" s="17" t="s">
        <v>447</v>
      </c>
      <c r="L179" s="17" t="s">
        <v>1003</v>
      </c>
      <c r="M179" s="17" t="s">
        <v>447</v>
      </c>
      <c r="N179" s="17" t="s">
        <v>447</v>
      </c>
      <c r="O179" s="17">
        <v>2</v>
      </c>
      <c r="P179" s="17" t="s">
        <v>1004</v>
      </c>
    </row>
    <row r="180" spans="1:16" ht="12.75">
      <c r="A180" s="17" t="s">
        <v>1005</v>
      </c>
      <c r="B180" s="17" t="s">
        <v>447</v>
      </c>
      <c r="C180" s="17" t="s">
        <v>1006</v>
      </c>
      <c r="D180" s="17">
        <v>0</v>
      </c>
      <c r="E180" s="17">
        <v>1000</v>
      </c>
      <c r="F180" s="17">
        <v>0</v>
      </c>
      <c r="G180" s="17">
        <v>0</v>
      </c>
      <c r="H180" s="17" t="s">
        <v>447</v>
      </c>
      <c r="I180" s="17" t="s">
        <v>447</v>
      </c>
      <c r="J180" s="17" t="s">
        <v>950</v>
      </c>
      <c r="K180" s="17" t="s">
        <v>447</v>
      </c>
      <c r="L180" s="17">
        <v>18872</v>
      </c>
      <c r="M180" s="17" t="s">
        <v>447</v>
      </c>
      <c r="N180" s="17" t="s">
        <v>447</v>
      </c>
      <c r="O180" s="17">
        <v>2</v>
      </c>
      <c r="P180" s="17" t="s">
        <v>1007</v>
      </c>
    </row>
    <row r="181" spans="1:16" ht="12.75">
      <c r="A181" s="17" t="s">
        <v>1008</v>
      </c>
      <c r="B181" s="17" t="s">
        <v>447</v>
      </c>
      <c r="C181" s="17" t="s">
        <v>1009</v>
      </c>
      <c r="D181" s="17">
        <v>0</v>
      </c>
      <c r="E181" s="17">
        <v>1000</v>
      </c>
      <c r="F181" s="17">
        <v>0</v>
      </c>
      <c r="G181" s="17">
        <v>0</v>
      </c>
      <c r="H181" s="17" t="s">
        <v>447</v>
      </c>
      <c r="I181" s="17" t="s">
        <v>447</v>
      </c>
      <c r="J181" s="17" t="s">
        <v>950</v>
      </c>
      <c r="K181" s="17" t="s">
        <v>447</v>
      </c>
      <c r="L181" s="17" t="s">
        <v>447</v>
      </c>
      <c r="M181" s="17" t="s">
        <v>447</v>
      </c>
      <c r="N181" s="17" t="s">
        <v>447</v>
      </c>
      <c r="O181" s="17">
        <v>2</v>
      </c>
      <c r="P181" s="17" t="s">
        <v>1010</v>
      </c>
    </row>
    <row r="182" spans="1:16" ht="12.75">
      <c r="A182" s="17" t="s">
        <v>1011</v>
      </c>
      <c r="B182" s="17" t="s">
        <v>447</v>
      </c>
      <c r="C182" s="17" t="s">
        <v>1012</v>
      </c>
      <c r="D182" s="17">
        <v>0</v>
      </c>
      <c r="E182" s="17">
        <v>1000</v>
      </c>
      <c r="F182" s="17">
        <v>0</v>
      </c>
      <c r="G182" s="17">
        <v>0</v>
      </c>
      <c r="H182" s="17" t="s">
        <v>447</v>
      </c>
      <c r="I182" s="17" t="s">
        <v>447</v>
      </c>
      <c r="J182" s="17" t="s">
        <v>950</v>
      </c>
      <c r="K182" s="17" t="s">
        <v>447</v>
      </c>
      <c r="L182" s="17" t="s">
        <v>447</v>
      </c>
      <c r="M182" s="17" t="s">
        <v>447</v>
      </c>
      <c r="N182" s="17" t="s">
        <v>447</v>
      </c>
      <c r="O182" s="17">
        <v>2</v>
      </c>
      <c r="P182" s="17" t="s">
        <v>1013</v>
      </c>
    </row>
    <row r="183" spans="1:16" ht="12.75">
      <c r="A183" s="17" t="s">
        <v>1014</v>
      </c>
      <c r="B183" s="17" t="s">
        <v>447</v>
      </c>
      <c r="C183" s="17" t="s">
        <v>1015</v>
      </c>
      <c r="D183" s="17">
        <v>0</v>
      </c>
      <c r="E183" s="17">
        <v>1000</v>
      </c>
      <c r="F183" s="17">
        <v>0</v>
      </c>
      <c r="G183" s="17">
        <v>0</v>
      </c>
      <c r="H183" s="17" t="s">
        <v>447</v>
      </c>
      <c r="I183" s="17" t="s">
        <v>447</v>
      </c>
      <c r="J183" s="17" t="s">
        <v>950</v>
      </c>
      <c r="K183" s="17" t="s">
        <v>447</v>
      </c>
      <c r="L183" s="17" t="s">
        <v>447</v>
      </c>
      <c r="M183" s="17" t="s">
        <v>447</v>
      </c>
      <c r="N183" s="17" t="s">
        <v>447</v>
      </c>
      <c r="O183" s="17">
        <v>2</v>
      </c>
      <c r="P183" s="17" t="s">
        <v>1013</v>
      </c>
    </row>
    <row r="184" spans="1:16" ht="12.75">
      <c r="A184" s="17" t="s">
        <v>1016</v>
      </c>
      <c r="B184" s="17" t="s">
        <v>447</v>
      </c>
      <c r="C184" s="17" t="s">
        <v>1017</v>
      </c>
      <c r="D184" s="17">
        <v>0</v>
      </c>
      <c r="E184" s="17">
        <v>1000</v>
      </c>
      <c r="F184" s="17">
        <v>0</v>
      </c>
      <c r="G184" s="17">
        <v>0</v>
      </c>
      <c r="H184" s="17" t="s">
        <v>447</v>
      </c>
      <c r="I184" s="17" t="s">
        <v>447</v>
      </c>
      <c r="J184" s="17" t="s">
        <v>950</v>
      </c>
      <c r="K184" s="17" t="s">
        <v>447</v>
      </c>
      <c r="L184" s="17">
        <v>30690</v>
      </c>
      <c r="M184" s="17" t="s">
        <v>447</v>
      </c>
      <c r="N184" s="17" t="s">
        <v>447</v>
      </c>
      <c r="O184" s="17">
        <v>2</v>
      </c>
      <c r="P184" s="17" t="s">
        <v>1018</v>
      </c>
    </row>
    <row r="185" spans="1:16" ht="12.75">
      <c r="A185" s="17" t="s">
        <v>1019</v>
      </c>
      <c r="B185" s="17" t="s">
        <v>447</v>
      </c>
      <c r="C185" s="17" t="s">
        <v>1020</v>
      </c>
      <c r="D185" s="17">
        <v>0</v>
      </c>
      <c r="E185" s="17">
        <v>1000</v>
      </c>
      <c r="F185" s="17">
        <v>0</v>
      </c>
      <c r="G185" s="17">
        <v>0</v>
      </c>
      <c r="H185" s="17" t="s">
        <v>447</v>
      </c>
      <c r="I185" s="17" t="s">
        <v>447</v>
      </c>
      <c r="J185" s="17" t="s">
        <v>950</v>
      </c>
      <c r="K185" s="17" t="s">
        <v>447</v>
      </c>
      <c r="L185" s="17" t="s">
        <v>1021</v>
      </c>
      <c r="M185" s="17" t="s">
        <v>447</v>
      </c>
      <c r="N185" s="17" t="s">
        <v>447</v>
      </c>
      <c r="O185" s="17">
        <v>2</v>
      </c>
      <c r="P185" s="17" t="s">
        <v>1022</v>
      </c>
    </row>
    <row r="186" spans="1:16" ht="12.75">
      <c r="A186" s="17" t="s">
        <v>1023</v>
      </c>
      <c r="B186" s="17" t="s">
        <v>447</v>
      </c>
      <c r="C186" s="17" t="s">
        <v>1024</v>
      </c>
      <c r="D186" s="17">
        <v>0</v>
      </c>
      <c r="E186" s="17">
        <v>1000</v>
      </c>
      <c r="F186" s="17">
        <v>0</v>
      </c>
      <c r="G186" s="17">
        <v>0</v>
      </c>
      <c r="H186" s="17" t="s">
        <v>447</v>
      </c>
      <c r="I186" s="17" t="s">
        <v>447</v>
      </c>
      <c r="J186" s="17" t="s">
        <v>950</v>
      </c>
      <c r="K186" s="17" t="s">
        <v>447</v>
      </c>
      <c r="L186" s="17" t="s">
        <v>1021</v>
      </c>
      <c r="M186" s="17" t="s">
        <v>447</v>
      </c>
      <c r="N186" s="17" t="s">
        <v>447</v>
      </c>
      <c r="O186" s="17">
        <v>2</v>
      </c>
      <c r="P186" s="17" t="s">
        <v>1022</v>
      </c>
    </row>
    <row r="187" spans="1:16" ht="12.75">
      <c r="A187" s="17" t="s">
        <v>1025</v>
      </c>
      <c r="B187" s="17" t="s">
        <v>447</v>
      </c>
      <c r="C187" s="17" t="s">
        <v>1026</v>
      </c>
      <c r="D187" s="17">
        <v>0</v>
      </c>
      <c r="E187" s="17">
        <v>1000</v>
      </c>
      <c r="F187" s="17">
        <v>0</v>
      </c>
      <c r="G187" s="17">
        <v>0</v>
      </c>
      <c r="H187" s="17" t="s">
        <v>447</v>
      </c>
      <c r="I187" s="17" t="s">
        <v>447</v>
      </c>
      <c r="J187" s="17" t="s">
        <v>950</v>
      </c>
      <c r="K187" s="17" t="s">
        <v>447</v>
      </c>
      <c r="L187" s="17">
        <v>46085</v>
      </c>
      <c r="M187" s="17" t="s">
        <v>447</v>
      </c>
      <c r="N187" s="17" t="s">
        <v>447</v>
      </c>
      <c r="O187" s="17">
        <v>2</v>
      </c>
      <c r="P187" s="17" t="s">
        <v>1027</v>
      </c>
    </row>
    <row r="188" spans="1:16" ht="12.75">
      <c r="A188" s="17" t="s">
        <v>1028</v>
      </c>
      <c r="B188" s="17" t="s">
        <v>447</v>
      </c>
      <c r="C188" s="17" t="s">
        <v>1029</v>
      </c>
      <c r="D188" s="17">
        <v>-1000</v>
      </c>
      <c r="E188" s="17">
        <v>1000</v>
      </c>
      <c r="F188" s="17">
        <v>0</v>
      </c>
      <c r="G188" s="17">
        <v>0</v>
      </c>
      <c r="H188" s="17" t="s">
        <v>447</v>
      </c>
      <c r="I188" s="17" t="s">
        <v>447</v>
      </c>
      <c r="J188" s="17" t="s">
        <v>447</v>
      </c>
      <c r="K188" s="17" t="s">
        <v>447</v>
      </c>
      <c r="L188" s="17" t="s">
        <v>447</v>
      </c>
      <c r="M188" s="17" t="s">
        <v>447</v>
      </c>
      <c r="N188" s="17" t="s">
        <v>447</v>
      </c>
      <c r="O188" s="17">
        <v>1</v>
      </c>
      <c r="P188" s="17" t="s">
        <v>447</v>
      </c>
    </row>
    <row r="189" spans="1:16" ht="12.75">
      <c r="A189" s="17" t="s">
        <v>1030</v>
      </c>
      <c r="B189" s="17" t="s">
        <v>447</v>
      </c>
      <c r="C189" s="17" t="s">
        <v>1031</v>
      </c>
      <c r="D189" s="17">
        <v>-1000</v>
      </c>
      <c r="E189" s="17">
        <v>1000</v>
      </c>
      <c r="F189" s="17">
        <v>0</v>
      </c>
      <c r="G189" s="17">
        <v>0</v>
      </c>
      <c r="H189" s="17" t="s">
        <v>447</v>
      </c>
      <c r="I189" s="17" t="s">
        <v>447</v>
      </c>
      <c r="J189" s="17" t="s">
        <v>447</v>
      </c>
      <c r="K189" s="17" t="s">
        <v>447</v>
      </c>
      <c r="L189" s="17" t="s">
        <v>447</v>
      </c>
      <c r="M189" s="17" t="s">
        <v>447</v>
      </c>
      <c r="N189" s="17" t="s">
        <v>447</v>
      </c>
      <c r="O189" s="17">
        <v>1</v>
      </c>
      <c r="P189" s="17" t="s">
        <v>447</v>
      </c>
    </row>
    <row r="190" spans="1:16" ht="12.75">
      <c r="A190" s="17" t="s">
        <v>1032</v>
      </c>
      <c r="B190" s="17" t="s">
        <v>447</v>
      </c>
      <c r="C190" s="17" t="s">
        <v>1033</v>
      </c>
      <c r="D190" s="17">
        <v>0</v>
      </c>
      <c r="E190" s="17">
        <v>1000</v>
      </c>
      <c r="F190" s="17">
        <v>0</v>
      </c>
      <c r="G190" s="17">
        <v>0</v>
      </c>
      <c r="H190" s="17" t="s">
        <v>447</v>
      </c>
      <c r="I190" s="17" t="s">
        <v>447</v>
      </c>
      <c r="J190" s="17" t="s">
        <v>190</v>
      </c>
      <c r="K190" s="17" t="s">
        <v>447</v>
      </c>
      <c r="L190" s="17" t="s">
        <v>1034</v>
      </c>
      <c r="M190" s="17" t="s">
        <v>447</v>
      </c>
      <c r="N190" s="17" t="s">
        <v>447</v>
      </c>
      <c r="O190" s="17">
        <v>2</v>
      </c>
      <c r="P190" s="17" t="s">
        <v>1035</v>
      </c>
    </row>
    <row r="191" spans="1:16" ht="12.75">
      <c r="A191" s="17" t="s">
        <v>1036</v>
      </c>
      <c r="B191" s="17" t="s">
        <v>447</v>
      </c>
      <c r="C191" s="17" t="s">
        <v>1037</v>
      </c>
      <c r="D191" s="17">
        <v>0</v>
      </c>
      <c r="E191" s="17">
        <v>1000</v>
      </c>
      <c r="F191" s="17">
        <v>0</v>
      </c>
      <c r="G191" s="17">
        <v>0</v>
      </c>
      <c r="H191" s="17" t="s">
        <v>447</v>
      </c>
      <c r="I191" s="17" t="s">
        <v>447</v>
      </c>
      <c r="J191" s="17" t="s">
        <v>190</v>
      </c>
      <c r="K191" s="17" t="s">
        <v>447</v>
      </c>
      <c r="L191" s="17">
        <v>43204</v>
      </c>
      <c r="M191" s="17" t="s">
        <v>447</v>
      </c>
      <c r="N191" s="17" t="s">
        <v>447</v>
      </c>
      <c r="O191" s="17">
        <v>2</v>
      </c>
      <c r="P191" s="17" t="s">
        <v>1038</v>
      </c>
    </row>
    <row r="192" spans="1:16" ht="12.75">
      <c r="A192" s="17" t="s">
        <v>1039</v>
      </c>
      <c r="B192" s="17" t="s">
        <v>447</v>
      </c>
      <c r="C192" s="17" t="s">
        <v>1040</v>
      </c>
      <c r="D192" s="17">
        <v>0</v>
      </c>
      <c r="E192" s="17">
        <v>1000</v>
      </c>
      <c r="F192" s="17">
        <v>0</v>
      </c>
      <c r="G192" s="17">
        <v>0</v>
      </c>
      <c r="H192" s="17" t="s">
        <v>447</v>
      </c>
      <c r="I192" s="17" t="s">
        <v>447</v>
      </c>
      <c r="J192" s="17" t="s">
        <v>190</v>
      </c>
      <c r="K192" s="17" t="s">
        <v>447</v>
      </c>
      <c r="L192" s="17">
        <v>21829</v>
      </c>
      <c r="M192" s="17" t="s">
        <v>447</v>
      </c>
      <c r="N192" s="17" t="s">
        <v>447</v>
      </c>
      <c r="O192" s="17">
        <v>2</v>
      </c>
      <c r="P192" s="17" t="s">
        <v>1041</v>
      </c>
    </row>
    <row r="193" spans="1:16" ht="12.75">
      <c r="A193" s="17" t="s">
        <v>1042</v>
      </c>
      <c r="B193" s="17" t="s">
        <v>447</v>
      </c>
      <c r="C193" s="17" t="s">
        <v>1043</v>
      </c>
      <c r="D193" s="17">
        <v>0</v>
      </c>
      <c r="E193" s="17">
        <v>1000</v>
      </c>
      <c r="F193" s="17">
        <v>0</v>
      </c>
      <c r="G193" s="17">
        <v>0</v>
      </c>
      <c r="H193" s="17" t="s">
        <v>447</v>
      </c>
      <c r="I193" s="17" t="s">
        <v>447</v>
      </c>
      <c r="J193" s="17" t="s">
        <v>190</v>
      </c>
      <c r="K193" s="17" t="s">
        <v>447</v>
      </c>
      <c r="L193" s="17">
        <v>51700</v>
      </c>
      <c r="M193" s="17" t="s">
        <v>447</v>
      </c>
      <c r="N193" s="17" t="s">
        <v>447</v>
      </c>
      <c r="O193" s="17">
        <v>2</v>
      </c>
      <c r="P193" s="17" t="s">
        <v>1044</v>
      </c>
    </row>
    <row r="194" spans="1:16" ht="12.75">
      <c r="A194" s="17" t="s">
        <v>1045</v>
      </c>
      <c r="B194" s="17" t="s">
        <v>447</v>
      </c>
      <c r="C194" s="17" t="s">
        <v>1046</v>
      </c>
      <c r="D194" s="17">
        <v>0</v>
      </c>
      <c r="E194" s="17">
        <v>1000</v>
      </c>
      <c r="F194" s="17">
        <v>0</v>
      </c>
      <c r="G194" s="17">
        <v>0</v>
      </c>
      <c r="H194" s="17" t="s">
        <v>447</v>
      </c>
      <c r="I194" s="17" t="s">
        <v>447</v>
      </c>
      <c r="J194" s="17" t="s">
        <v>190</v>
      </c>
      <c r="K194" s="17" t="s">
        <v>447</v>
      </c>
      <c r="L194" s="17">
        <v>56610</v>
      </c>
      <c r="M194" s="17" t="s">
        <v>447</v>
      </c>
      <c r="N194" s="17" t="s">
        <v>447</v>
      </c>
      <c r="O194" s="17">
        <v>2</v>
      </c>
      <c r="P194" s="17" t="s">
        <v>1047</v>
      </c>
    </row>
    <row r="195" spans="1:16" ht="12.75">
      <c r="A195" s="17" t="s">
        <v>1048</v>
      </c>
      <c r="B195" s="17" t="s">
        <v>447</v>
      </c>
      <c r="C195" s="17" t="s">
        <v>1049</v>
      </c>
      <c r="D195" s="17">
        <v>0</v>
      </c>
      <c r="E195" s="17">
        <v>1000</v>
      </c>
      <c r="F195" s="17">
        <v>0</v>
      </c>
      <c r="G195" s="17">
        <v>0</v>
      </c>
      <c r="H195" s="17" t="s">
        <v>447</v>
      </c>
      <c r="I195" s="17" t="s">
        <v>447</v>
      </c>
      <c r="J195" s="17" t="s">
        <v>190</v>
      </c>
      <c r="K195" s="17" t="s">
        <v>447</v>
      </c>
      <c r="L195" s="17">
        <v>44955</v>
      </c>
      <c r="M195" s="17" t="s">
        <v>447</v>
      </c>
      <c r="N195" s="17" t="s">
        <v>447</v>
      </c>
      <c r="O195" s="17">
        <v>2</v>
      </c>
      <c r="P195" s="17" t="s">
        <v>1050</v>
      </c>
    </row>
    <row r="196" spans="1:16" ht="12.75">
      <c r="A196" s="17" t="s">
        <v>1051</v>
      </c>
      <c r="B196" s="17" t="s">
        <v>447</v>
      </c>
      <c r="C196" s="17" t="s">
        <v>1052</v>
      </c>
      <c r="D196" s="17">
        <v>-1000</v>
      </c>
      <c r="E196" s="17">
        <v>1000</v>
      </c>
      <c r="F196" s="17">
        <v>0</v>
      </c>
      <c r="G196" s="17">
        <v>0</v>
      </c>
      <c r="H196" s="17" t="s">
        <v>447</v>
      </c>
      <c r="I196" s="17" t="s">
        <v>447</v>
      </c>
      <c r="J196" s="17" t="s">
        <v>190</v>
      </c>
      <c r="K196" s="17" t="s">
        <v>447</v>
      </c>
      <c r="L196" s="17">
        <v>23913</v>
      </c>
      <c r="M196" s="17" t="s">
        <v>447</v>
      </c>
      <c r="N196" s="17" t="s">
        <v>447</v>
      </c>
      <c r="O196" s="17">
        <v>2</v>
      </c>
      <c r="P196" s="17" t="s">
        <v>1053</v>
      </c>
    </row>
    <row r="197" spans="1:16" ht="12.75">
      <c r="A197" s="17" t="s">
        <v>1054</v>
      </c>
      <c r="B197" s="17" t="s">
        <v>447</v>
      </c>
      <c r="C197" s="17" t="s">
        <v>1055</v>
      </c>
      <c r="D197" s="17">
        <v>0</v>
      </c>
      <c r="E197" s="17">
        <v>1000</v>
      </c>
      <c r="F197" s="17">
        <v>0</v>
      </c>
      <c r="G197" s="17">
        <v>0</v>
      </c>
      <c r="H197" s="17" t="s">
        <v>447</v>
      </c>
      <c r="I197" s="17" t="s">
        <v>447</v>
      </c>
      <c r="J197" s="17" t="s">
        <v>190</v>
      </c>
      <c r="K197" s="17" t="s">
        <v>447</v>
      </c>
      <c r="L197" s="17">
        <v>16649</v>
      </c>
      <c r="M197" s="17" t="s">
        <v>447</v>
      </c>
      <c r="N197" s="17" t="s">
        <v>447</v>
      </c>
      <c r="O197" s="17">
        <v>2</v>
      </c>
      <c r="P197" s="17" t="s">
        <v>1056</v>
      </c>
    </row>
    <row r="198" spans="1:16" ht="12.75">
      <c r="A198" s="17" t="s">
        <v>1057</v>
      </c>
      <c r="B198" s="17" t="s">
        <v>447</v>
      </c>
      <c r="C198" s="17" t="s">
        <v>1058</v>
      </c>
      <c r="D198" s="17">
        <v>0</v>
      </c>
      <c r="E198" s="17">
        <v>1000</v>
      </c>
      <c r="F198" s="17">
        <v>0</v>
      </c>
      <c r="G198" s="17">
        <v>0</v>
      </c>
      <c r="H198" s="17" t="s">
        <v>447</v>
      </c>
      <c r="I198" s="17" t="s">
        <v>447</v>
      </c>
      <c r="J198" s="17" t="s">
        <v>190</v>
      </c>
      <c r="K198" s="17" t="s">
        <v>447</v>
      </c>
      <c r="L198" s="17">
        <v>16870</v>
      </c>
      <c r="M198" s="17" t="s">
        <v>447</v>
      </c>
      <c r="N198" s="17" t="s">
        <v>447</v>
      </c>
      <c r="O198" s="17">
        <v>2</v>
      </c>
      <c r="P198" s="17" t="s">
        <v>1059</v>
      </c>
    </row>
    <row r="199" spans="1:16" ht="12.75">
      <c r="A199" s="17" t="s">
        <v>1060</v>
      </c>
      <c r="B199" s="17" t="s">
        <v>447</v>
      </c>
      <c r="C199" s="17" t="s">
        <v>1061</v>
      </c>
      <c r="D199" s="17">
        <v>0</v>
      </c>
      <c r="E199" s="17">
        <v>1000</v>
      </c>
      <c r="F199" s="17">
        <v>0</v>
      </c>
      <c r="G199" s="17">
        <v>0</v>
      </c>
      <c r="H199" s="17" t="s">
        <v>447</v>
      </c>
      <c r="I199" s="17" t="s">
        <v>447</v>
      </c>
      <c r="J199" s="17" t="s">
        <v>190</v>
      </c>
      <c r="K199" s="17" t="s">
        <v>447</v>
      </c>
      <c r="L199" s="17">
        <v>53929</v>
      </c>
      <c r="M199" s="17" t="s">
        <v>447</v>
      </c>
      <c r="N199" s="17" t="s">
        <v>447</v>
      </c>
      <c r="O199" s="17">
        <v>2</v>
      </c>
      <c r="P199" s="17" t="s">
        <v>1062</v>
      </c>
    </row>
    <row r="200" spans="1:16" ht="12.75">
      <c r="A200" s="17" t="s">
        <v>188</v>
      </c>
      <c r="B200" s="17" t="s">
        <v>447</v>
      </c>
      <c r="C200" s="17" t="s">
        <v>1063</v>
      </c>
      <c r="D200" s="17">
        <v>0</v>
      </c>
      <c r="E200" s="17">
        <v>1000</v>
      </c>
      <c r="F200" s="17">
        <v>0</v>
      </c>
      <c r="G200" s="17">
        <v>0</v>
      </c>
      <c r="H200" s="17" t="s">
        <v>447</v>
      </c>
      <c r="I200" s="17" t="s">
        <v>447</v>
      </c>
      <c r="J200" s="17" t="s">
        <v>190</v>
      </c>
      <c r="K200" s="17" t="s">
        <v>447</v>
      </c>
      <c r="L200" s="17" t="s">
        <v>447</v>
      </c>
      <c r="M200" s="17" t="s">
        <v>447</v>
      </c>
      <c r="N200" s="17" t="s">
        <v>447</v>
      </c>
      <c r="O200" s="17">
        <v>1</v>
      </c>
      <c r="P200" s="17" t="s">
        <v>191</v>
      </c>
    </row>
    <row r="201" spans="1:16" ht="12.75">
      <c r="A201" s="17" t="s">
        <v>1064</v>
      </c>
      <c r="B201" s="17" t="s">
        <v>447</v>
      </c>
      <c r="C201" s="17" t="s">
        <v>1065</v>
      </c>
      <c r="D201" s="17">
        <v>0</v>
      </c>
      <c r="E201" s="17">
        <v>1000</v>
      </c>
      <c r="F201" s="17">
        <v>0</v>
      </c>
      <c r="G201" s="17">
        <v>0</v>
      </c>
      <c r="H201" s="17" t="s">
        <v>447</v>
      </c>
      <c r="I201" s="17" t="s">
        <v>447</v>
      </c>
      <c r="J201" s="17" t="s">
        <v>190</v>
      </c>
      <c r="K201" s="17" t="s">
        <v>447</v>
      </c>
      <c r="L201" s="17" t="s">
        <v>1066</v>
      </c>
      <c r="M201" s="17" t="s">
        <v>447</v>
      </c>
      <c r="N201" s="17" t="s">
        <v>447</v>
      </c>
      <c r="O201" s="17">
        <v>2</v>
      </c>
      <c r="P201" s="17" t="s">
        <v>1067</v>
      </c>
    </row>
    <row r="202" spans="1:16" ht="12.75">
      <c r="A202" s="17" t="s">
        <v>1068</v>
      </c>
      <c r="B202" s="17" t="s">
        <v>447</v>
      </c>
      <c r="C202" s="17" t="s">
        <v>1069</v>
      </c>
      <c r="D202" s="17">
        <v>0</v>
      </c>
      <c r="E202" s="17">
        <v>1000</v>
      </c>
      <c r="F202" s="17">
        <v>0</v>
      </c>
      <c r="G202" s="17">
        <v>0</v>
      </c>
      <c r="H202" s="17" t="s">
        <v>447</v>
      </c>
      <c r="I202" s="17" t="s">
        <v>447</v>
      </c>
      <c r="J202" s="17" t="s">
        <v>190</v>
      </c>
      <c r="K202" s="17" t="s">
        <v>447</v>
      </c>
      <c r="L202" s="17">
        <v>50808</v>
      </c>
      <c r="M202" s="17" t="s">
        <v>447</v>
      </c>
      <c r="N202" s="17" t="s">
        <v>447</v>
      </c>
      <c r="O202" s="17">
        <v>2</v>
      </c>
      <c r="P202" s="17" t="s">
        <v>1070</v>
      </c>
    </row>
    <row r="203" spans="1:16" ht="12.75">
      <c r="A203" s="17" t="s">
        <v>1071</v>
      </c>
      <c r="B203" s="17" t="s">
        <v>447</v>
      </c>
      <c r="C203" s="17" t="s">
        <v>1072</v>
      </c>
      <c r="D203" s="17">
        <v>0</v>
      </c>
      <c r="E203" s="17">
        <v>1000</v>
      </c>
      <c r="F203" s="17">
        <v>0</v>
      </c>
      <c r="G203" s="17">
        <v>0</v>
      </c>
      <c r="H203" s="17" t="s">
        <v>447</v>
      </c>
      <c r="I203" s="17" t="s">
        <v>447</v>
      </c>
      <c r="J203" s="17" t="s">
        <v>190</v>
      </c>
      <c r="K203" s="17" t="s">
        <v>447</v>
      </c>
      <c r="L203" s="17">
        <v>50808</v>
      </c>
      <c r="M203" s="17" t="s">
        <v>447</v>
      </c>
      <c r="N203" s="17" t="s">
        <v>447</v>
      </c>
      <c r="O203" s="17">
        <v>2</v>
      </c>
      <c r="P203" s="17" t="s">
        <v>1070</v>
      </c>
    </row>
    <row r="204" spans="1:16" ht="12.75">
      <c r="A204" s="17" t="s">
        <v>1073</v>
      </c>
      <c r="B204" s="17" t="s">
        <v>447</v>
      </c>
      <c r="C204" s="17" t="s">
        <v>1074</v>
      </c>
      <c r="D204" s="17">
        <v>0</v>
      </c>
      <c r="E204" s="17">
        <v>1000</v>
      </c>
      <c r="F204" s="17">
        <v>0</v>
      </c>
      <c r="G204" s="17">
        <v>0</v>
      </c>
      <c r="H204" s="17" t="s">
        <v>447</v>
      </c>
      <c r="I204" s="17" t="s">
        <v>447</v>
      </c>
      <c r="J204" s="17" t="s">
        <v>190</v>
      </c>
      <c r="K204" s="17" t="s">
        <v>447</v>
      </c>
      <c r="L204" s="17">
        <v>50808</v>
      </c>
      <c r="M204" s="17" t="s">
        <v>447</v>
      </c>
      <c r="N204" s="17" t="s">
        <v>447</v>
      </c>
      <c r="O204" s="17">
        <v>2</v>
      </c>
      <c r="P204" s="17" t="s">
        <v>1070</v>
      </c>
    </row>
    <row r="205" spans="1:16" ht="12.75">
      <c r="A205" s="17" t="s">
        <v>1075</v>
      </c>
      <c r="B205" s="17" t="s">
        <v>447</v>
      </c>
      <c r="C205" s="17" t="s">
        <v>1076</v>
      </c>
      <c r="D205" s="17">
        <v>0</v>
      </c>
      <c r="E205" s="17">
        <v>1000</v>
      </c>
      <c r="F205" s="17">
        <v>0</v>
      </c>
      <c r="G205" s="17">
        <v>0</v>
      </c>
      <c r="H205" s="17" t="s">
        <v>447</v>
      </c>
      <c r="I205" s="17" t="s">
        <v>447</v>
      </c>
      <c r="J205" s="17" t="s">
        <v>190</v>
      </c>
      <c r="K205" s="17" t="s">
        <v>447</v>
      </c>
      <c r="L205" s="17">
        <v>50808</v>
      </c>
      <c r="M205" s="17" t="s">
        <v>447</v>
      </c>
      <c r="N205" s="17" t="s">
        <v>447</v>
      </c>
      <c r="O205" s="17">
        <v>2</v>
      </c>
      <c r="P205" s="17" t="s">
        <v>1070</v>
      </c>
    </row>
    <row r="206" spans="1:16" ht="12.75">
      <c r="A206" s="17" t="s">
        <v>1077</v>
      </c>
      <c r="B206" s="17" t="s">
        <v>447</v>
      </c>
      <c r="C206" s="17" t="s">
        <v>1078</v>
      </c>
      <c r="D206" s="17">
        <v>-1000</v>
      </c>
      <c r="E206" s="17">
        <v>1000</v>
      </c>
      <c r="F206" s="17">
        <v>0</v>
      </c>
      <c r="G206" s="17">
        <v>0</v>
      </c>
      <c r="H206" s="17" t="s">
        <v>447</v>
      </c>
      <c r="I206" s="17" t="s">
        <v>447</v>
      </c>
      <c r="J206" s="17" t="s">
        <v>190</v>
      </c>
      <c r="K206" s="17" t="s">
        <v>447</v>
      </c>
      <c r="L206" s="17" t="s">
        <v>1079</v>
      </c>
      <c r="M206" s="17" t="s">
        <v>447</v>
      </c>
      <c r="N206" s="17" t="s">
        <v>447</v>
      </c>
      <c r="O206" s="17">
        <v>2</v>
      </c>
      <c r="P206" s="17" t="s">
        <v>1080</v>
      </c>
    </row>
    <row r="207" spans="1:16" ht="12.75">
      <c r="A207" s="17" t="s">
        <v>1081</v>
      </c>
      <c r="B207" s="17" t="s">
        <v>447</v>
      </c>
      <c r="C207" s="17" t="s">
        <v>1082</v>
      </c>
      <c r="D207" s="17">
        <v>0</v>
      </c>
      <c r="E207" s="17">
        <v>1000</v>
      </c>
      <c r="F207" s="17">
        <v>0</v>
      </c>
      <c r="G207" s="17">
        <v>0</v>
      </c>
      <c r="H207" s="17" t="s">
        <v>447</v>
      </c>
      <c r="I207" s="17" t="s">
        <v>447</v>
      </c>
      <c r="J207" s="17" t="s">
        <v>190</v>
      </c>
      <c r="K207" s="17" t="s">
        <v>447</v>
      </c>
      <c r="L207" s="17">
        <v>47271</v>
      </c>
      <c r="M207" s="17" t="s">
        <v>447</v>
      </c>
      <c r="N207" s="17" t="s">
        <v>447</v>
      </c>
      <c r="O207" s="17">
        <v>2</v>
      </c>
      <c r="P207" s="17" t="s">
        <v>1083</v>
      </c>
    </row>
    <row r="208" spans="1:16" ht="12.75">
      <c r="A208" s="17" t="s">
        <v>1084</v>
      </c>
      <c r="B208" s="17" t="s">
        <v>447</v>
      </c>
      <c r="C208" s="17" t="s">
        <v>1085</v>
      </c>
      <c r="D208" s="17">
        <v>0</v>
      </c>
      <c r="E208" s="17">
        <v>1000</v>
      </c>
      <c r="F208" s="17">
        <v>0</v>
      </c>
      <c r="G208" s="17">
        <v>0</v>
      </c>
      <c r="H208" s="17" t="s">
        <v>447</v>
      </c>
      <c r="I208" s="17" t="s">
        <v>447</v>
      </c>
      <c r="J208" s="17" t="s">
        <v>190</v>
      </c>
      <c r="K208" s="17" t="s">
        <v>447</v>
      </c>
      <c r="L208" s="17">
        <v>47271</v>
      </c>
      <c r="M208" s="17" t="s">
        <v>447</v>
      </c>
      <c r="N208" s="17" t="s">
        <v>447</v>
      </c>
      <c r="O208" s="17">
        <v>2</v>
      </c>
      <c r="P208" s="17" t="s">
        <v>1086</v>
      </c>
    </row>
    <row r="209" spans="1:16" ht="12.75">
      <c r="A209" s="17" t="s">
        <v>1087</v>
      </c>
      <c r="B209" s="17" t="s">
        <v>447</v>
      </c>
      <c r="C209" s="17" t="s">
        <v>1088</v>
      </c>
      <c r="D209" s="17">
        <v>0</v>
      </c>
      <c r="E209" s="17">
        <v>1000</v>
      </c>
      <c r="F209" s="17">
        <v>0</v>
      </c>
      <c r="G209" s="17">
        <v>0</v>
      </c>
      <c r="H209" s="17" t="s">
        <v>447</v>
      </c>
      <c r="I209" s="17" t="s">
        <v>447</v>
      </c>
      <c r="J209" s="17" t="s">
        <v>190</v>
      </c>
      <c r="K209" s="17" t="s">
        <v>447</v>
      </c>
      <c r="L209" s="17">
        <v>47271</v>
      </c>
      <c r="M209" s="17" t="s">
        <v>447</v>
      </c>
      <c r="N209" s="17" t="s">
        <v>447</v>
      </c>
      <c r="O209" s="17">
        <v>2</v>
      </c>
      <c r="P209" s="17" t="s">
        <v>1089</v>
      </c>
    </row>
    <row r="210" spans="1:16" ht="12.75">
      <c r="A210" s="17" t="s">
        <v>1090</v>
      </c>
      <c r="B210" s="17" t="s">
        <v>447</v>
      </c>
      <c r="C210" s="17" t="s">
        <v>1091</v>
      </c>
      <c r="D210" s="17">
        <v>-1000</v>
      </c>
      <c r="E210" s="17">
        <v>1000</v>
      </c>
      <c r="F210" s="17">
        <v>0</v>
      </c>
      <c r="G210" s="17">
        <v>0</v>
      </c>
      <c r="H210" s="17" t="s">
        <v>447</v>
      </c>
      <c r="I210" s="17" t="s">
        <v>447</v>
      </c>
      <c r="J210" s="17" t="s">
        <v>447</v>
      </c>
      <c r="K210" s="17" t="s">
        <v>447</v>
      </c>
      <c r="L210" s="17" t="s">
        <v>447</v>
      </c>
      <c r="M210" s="17" t="s">
        <v>447</v>
      </c>
      <c r="N210" s="17" t="s">
        <v>447</v>
      </c>
      <c r="O210" s="17">
        <v>1</v>
      </c>
      <c r="P210" s="17" t="s">
        <v>447</v>
      </c>
    </row>
    <row r="211" spans="1:16" ht="12.75">
      <c r="A211" s="17" t="s">
        <v>1092</v>
      </c>
      <c r="B211" s="17" t="s">
        <v>447</v>
      </c>
      <c r="C211" s="17" t="s">
        <v>1093</v>
      </c>
      <c r="D211" s="17">
        <v>-1000</v>
      </c>
      <c r="E211" s="17">
        <v>1000</v>
      </c>
      <c r="F211" s="17">
        <v>0</v>
      </c>
      <c r="G211" s="17">
        <v>0</v>
      </c>
      <c r="H211" s="17" t="s">
        <v>447</v>
      </c>
      <c r="I211" s="17" t="s">
        <v>447</v>
      </c>
      <c r="J211" s="17" t="s">
        <v>190</v>
      </c>
      <c r="K211" s="17" t="s">
        <v>447</v>
      </c>
      <c r="L211" s="17" t="s">
        <v>1079</v>
      </c>
      <c r="M211" s="17" t="s">
        <v>447</v>
      </c>
      <c r="N211" s="17" t="s">
        <v>447</v>
      </c>
      <c r="O211" s="17">
        <v>2</v>
      </c>
      <c r="P211" s="17" t="s">
        <v>1080</v>
      </c>
    </row>
    <row r="212" spans="1:16" ht="12.75">
      <c r="A212" s="17" t="s">
        <v>1094</v>
      </c>
      <c r="B212" s="17" t="s">
        <v>447</v>
      </c>
      <c r="C212" s="17" t="s">
        <v>1095</v>
      </c>
      <c r="D212" s="17">
        <v>0</v>
      </c>
      <c r="E212" s="17">
        <v>1000</v>
      </c>
      <c r="F212" s="17">
        <v>0</v>
      </c>
      <c r="G212" s="17">
        <v>0</v>
      </c>
      <c r="H212" s="17" t="s">
        <v>447</v>
      </c>
      <c r="I212" s="17" t="s">
        <v>447</v>
      </c>
      <c r="J212" s="17" t="s">
        <v>190</v>
      </c>
      <c r="K212" s="17" t="s">
        <v>447</v>
      </c>
      <c r="L212" s="17">
        <v>19000</v>
      </c>
      <c r="M212" s="17" t="s">
        <v>447</v>
      </c>
      <c r="N212" s="17" t="s">
        <v>447</v>
      </c>
      <c r="O212" s="17">
        <v>2</v>
      </c>
      <c r="P212" s="17" t="s">
        <v>1083</v>
      </c>
    </row>
    <row r="213" spans="1:16" ht="12.75">
      <c r="A213" s="17" t="s">
        <v>1096</v>
      </c>
      <c r="B213" s="17" t="s">
        <v>447</v>
      </c>
      <c r="C213" s="17" t="s">
        <v>1097</v>
      </c>
      <c r="D213" s="17">
        <v>0</v>
      </c>
      <c r="E213" s="17">
        <v>1000</v>
      </c>
      <c r="F213" s="17">
        <v>0</v>
      </c>
      <c r="G213" s="17">
        <v>0</v>
      </c>
      <c r="H213" s="17" t="s">
        <v>447</v>
      </c>
      <c r="I213" s="17" t="s">
        <v>447</v>
      </c>
      <c r="J213" s="17" t="s">
        <v>190</v>
      </c>
      <c r="K213" s="17" t="s">
        <v>447</v>
      </c>
      <c r="L213" s="17">
        <v>19000</v>
      </c>
      <c r="M213" s="17" t="s">
        <v>447</v>
      </c>
      <c r="N213" s="17" t="s">
        <v>447</v>
      </c>
      <c r="O213" s="17">
        <v>2</v>
      </c>
      <c r="P213" s="17" t="s">
        <v>1086</v>
      </c>
    </row>
    <row r="214" spans="1:16" ht="12.75">
      <c r="A214" s="17" t="s">
        <v>1098</v>
      </c>
      <c r="B214" s="17" t="s">
        <v>447</v>
      </c>
      <c r="C214" s="17" t="s">
        <v>1099</v>
      </c>
      <c r="D214" s="17">
        <v>0</v>
      </c>
      <c r="E214" s="17">
        <v>1000</v>
      </c>
      <c r="F214" s="17">
        <v>0</v>
      </c>
      <c r="G214" s="17">
        <v>0</v>
      </c>
      <c r="H214" s="17" t="s">
        <v>447</v>
      </c>
      <c r="I214" s="17" t="s">
        <v>447</v>
      </c>
      <c r="J214" s="17" t="s">
        <v>190</v>
      </c>
      <c r="K214" s="17" t="s">
        <v>447</v>
      </c>
      <c r="L214" s="17">
        <v>19000</v>
      </c>
      <c r="M214" s="17" t="s">
        <v>447</v>
      </c>
      <c r="N214" s="17" t="s">
        <v>447</v>
      </c>
      <c r="O214" s="17">
        <v>2</v>
      </c>
      <c r="P214" s="17" t="s">
        <v>1089</v>
      </c>
    </row>
    <row r="215" spans="1:16" ht="12.75">
      <c r="A215" s="17" t="s">
        <v>1100</v>
      </c>
      <c r="B215" s="17" t="s">
        <v>447</v>
      </c>
      <c r="C215" s="17" t="s">
        <v>1101</v>
      </c>
      <c r="D215" s="17">
        <v>0</v>
      </c>
      <c r="E215" s="17">
        <v>1000</v>
      </c>
      <c r="F215" s="17">
        <v>0</v>
      </c>
      <c r="G215" s="17">
        <v>0</v>
      </c>
      <c r="H215" s="17" t="s">
        <v>447</v>
      </c>
      <c r="I215" s="17" t="s">
        <v>447</v>
      </c>
      <c r="J215" s="17" t="s">
        <v>190</v>
      </c>
      <c r="K215" s="17" t="s">
        <v>447</v>
      </c>
      <c r="L215" s="17">
        <v>50650</v>
      </c>
      <c r="M215" s="17" t="s">
        <v>447</v>
      </c>
      <c r="N215" s="17" t="s">
        <v>447</v>
      </c>
      <c r="O215" s="17">
        <v>2</v>
      </c>
      <c r="P215" s="17" t="s">
        <v>1102</v>
      </c>
    </row>
    <row r="216" spans="1:16" ht="12.75">
      <c r="A216" s="17" t="s">
        <v>1103</v>
      </c>
      <c r="B216" s="17" t="s">
        <v>447</v>
      </c>
      <c r="C216" s="17" t="s">
        <v>1104</v>
      </c>
      <c r="D216" s="17">
        <v>0</v>
      </c>
      <c r="E216" s="17">
        <v>1000</v>
      </c>
      <c r="F216" s="17">
        <v>0</v>
      </c>
      <c r="G216" s="17">
        <v>0</v>
      </c>
      <c r="H216" s="17" t="s">
        <v>447</v>
      </c>
      <c r="I216" s="17" t="s">
        <v>447</v>
      </c>
      <c r="J216" s="17" t="s">
        <v>194</v>
      </c>
      <c r="K216" s="17" t="s">
        <v>447</v>
      </c>
      <c r="L216" s="17">
        <v>54756</v>
      </c>
      <c r="M216" s="17" t="s">
        <v>447</v>
      </c>
      <c r="N216" s="17" t="s">
        <v>447</v>
      </c>
      <c r="O216" s="17">
        <v>2</v>
      </c>
      <c r="P216" s="17" t="s">
        <v>1105</v>
      </c>
    </row>
    <row r="217" spans="1:16" ht="12.75">
      <c r="A217" s="17" t="s">
        <v>192</v>
      </c>
      <c r="B217" s="17" t="s">
        <v>447</v>
      </c>
      <c r="C217" s="17" t="s">
        <v>1106</v>
      </c>
      <c r="D217" s="17">
        <v>0</v>
      </c>
      <c r="E217" s="17">
        <v>1000</v>
      </c>
      <c r="F217" s="17">
        <v>0</v>
      </c>
      <c r="G217" s="17">
        <v>0</v>
      </c>
      <c r="H217" s="17" t="s">
        <v>447</v>
      </c>
      <c r="I217" s="17" t="s">
        <v>447</v>
      </c>
      <c r="J217" s="17" t="s">
        <v>194</v>
      </c>
      <c r="K217" s="17" t="s">
        <v>447</v>
      </c>
      <c r="L217" s="17" t="s">
        <v>447</v>
      </c>
      <c r="M217" s="17" t="s">
        <v>447</v>
      </c>
      <c r="N217" s="17" t="s">
        <v>447</v>
      </c>
      <c r="O217" s="17">
        <v>1</v>
      </c>
      <c r="P217" s="17" t="s">
        <v>195</v>
      </c>
    </row>
    <row r="218" spans="1:16" ht="12.75">
      <c r="A218" s="17" t="s">
        <v>1107</v>
      </c>
      <c r="B218" s="17" t="s">
        <v>447</v>
      </c>
      <c r="C218" s="17" t="s">
        <v>1108</v>
      </c>
      <c r="D218" s="17">
        <v>0</v>
      </c>
      <c r="E218" s="17">
        <v>0</v>
      </c>
      <c r="F218" s="17">
        <v>0</v>
      </c>
      <c r="G218" s="17">
        <v>0</v>
      </c>
      <c r="H218" s="17" t="s">
        <v>447</v>
      </c>
      <c r="I218" s="17" t="s">
        <v>447</v>
      </c>
      <c r="J218" s="17" t="s">
        <v>447</v>
      </c>
      <c r="K218" s="17" t="s">
        <v>447</v>
      </c>
      <c r="L218" s="17" t="s">
        <v>1109</v>
      </c>
      <c r="M218" s="17" t="s">
        <v>447</v>
      </c>
      <c r="N218" s="17" t="s">
        <v>447</v>
      </c>
      <c r="O218" s="17">
        <v>2</v>
      </c>
      <c r="P218" s="17" t="s">
        <v>1110</v>
      </c>
    </row>
    <row r="219" spans="1:16" ht="12.75">
      <c r="A219" s="17" t="s">
        <v>1111</v>
      </c>
      <c r="B219" s="17" t="s">
        <v>447</v>
      </c>
      <c r="C219" s="17" t="s">
        <v>1112</v>
      </c>
      <c r="D219" s="17">
        <v>0</v>
      </c>
      <c r="E219" s="17">
        <v>0</v>
      </c>
      <c r="F219" s="17">
        <v>0</v>
      </c>
      <c r="G219" s="17">
        <v>0</v>
      </c>
      <c r="H219" s="17" t="s">
        <v>447</v>
      </c>
      <c r="I219" s="17" t="s">
        <v>447</v>
      </c>
      <c r="J219" s="17" t="s">
        <v>447</v>
      </c>
      <c r="K219" s="17" t="s">
        <v>447</v>
      </c>
      <c r="L219" s="17" t="s">
        <v>1113</v>
      </c>
      <c r="M219" s="17" t="s">
        <v>447</v>
      </c>
      <c r="N219" s="17" t="s">
        <v>447</v>
      </c>
      <c r="O219" s="17">
        <v>2</v>
      </c>
      <c r="P219" s="17" t="s">
        <v>1110</v>
      </c>
    </row>
    <row r="220" spans="1:16" ht="12.75">
      <c r="A220" s="17" t="s">
        <v>1114</v>
      </c>
      <c r="B220" s="17" t="s">
        <v>570</v>
      </c>
      <c r="C220" s="17" t="s">
        <v>1115</v>
      </c>
      <c r="D220" s="17">
        <v>-1000</v>
      </c>
      <c r="E220" s="17">
        <v>1000</v>
      </c>
      <c r="F220" s="17">
        <v>0</v>
      </c>
      <c r="G220" s="17">
        <v>0</v>
      </c>
      <c r="H220" s="17" t="s">
        <v>447</v>
      </c>
      <c r="I220" s="17" t="s">
        <v>447</v>
      </c>
      <c r="J220" s="17" t="s">
        <v>182</v>
      </c>
      <c r="K220" s="17" t="s">
        <v>447</v>
      </c>
      <c r="L220" s="17" t="s">
        <v>1116</v>
      </c>
      <c r="M220" s="17" t="s">
        <v>447</v>
      </c>
      <c r="N220" s="17" t="s">
        <v>447</v>
      </c>
      <c r="O220" s="17">
        <v>2</v>
      </c>
      <c r="P220" s="17" t="s">
        <v>1117</v>
      </c>
    </row>
    <row r="221" spans="1:16" ht="12.75">
      <c r="A221" s="17" t="s">
        <v>1118</v>
      </c>
      <c r="B221" s="17" t="s">
        <v>565</v>
      </c>
      <c r="C221" s="17" t="s">
        <v>1119</v>
      </c>
      <c r="D221" s="17">
        <v>-1000</v>
      </c>
      <c r="E221" s="17">
        <v>1000</v>
      </c>
      <c r="F221" s="17">
        <v>0</v>
      </c>
      <c r="G221" s="17">
        <v>0</v>
      </c>
      <c r="H221" s="17" t="s">
        <v>447</v>
      </c>
      <c r="I221" s="17" t="s">
        <v>447</v>
      </c>
      <c r="J221" s="17" t="s">
        <v>182</v>
      </c>
      <c r="K221" s="17" t="s">
        <v>447</v>
      </c>
      <c r="L221" s="17">
        <v>51125</v>
      </c>
      <c r="M221" s="17" t="s">
        <v>447</v>
      </c>
      <c r="N221" s="17" t="s">
        <v>447</v>
      </c>
      <c r="O221" s="17">
        <v>2</v>
      </c>
      <c r="P221" s="17" t="s">
        <v>568</v>
      </c>
    </row>
    <row r="222" spans="1:16" ht="12.75">
      <c r="A222" s="17" t="s">
        <v>1120</v>
      </c>
      <c r="B222" s="17" t="s">
        <v>1121</v>
      </c>
      <c r="C222" s="17" t="s">
        <v>1122</v>
      </c>
      <c r="D222" s="17">
        <v>0</v>
      </c>
      <c r="E222" s="17">
        <v>1000</v>
      </c>
      <c r="F222" s="17">
        <v>0</v>
      </c>
      <c r="G222" s="17">
        <v>0</v>
      </c>
      <c r="H222" s="17" t="s">
        <v>447</v>
      </c>
      <c r="I222" s="17" t="s">
        <v>447</v>
      </c>
      <c r="J222" s="17" t="s">
        <v>1123</v>
      </c>
      <c r="K222" s="17" t="s">
        <v>447</v>
      </c>
      <c r="L222" s="17">
        <v>30040</v>
      </c>
      <c r="M222" s="17" t="s">
        <v>447</v>
      </c>
      <c r="N222" s="17" t="s">
        <v>447</v>
      </c>
      <c r="O222" s="17">
        <v>2</v>
      </c>
      <c r="P222" s="17" t="s">
        <v>1124</v>
      </c>
    </row>
    <row r="223" spans="1:16" ht="12.75">
      <c r="A223" s="17" t="s">
        <v>1125</v>
      </c>
      <c r="B223" s="17" t="s">
        <v>1126</v>
      </c>
      <c r="C223" s="17" t="s">
        <v>1127</v>
      </c>
      <c r="D223" s="17">
        <v>0</v>
      </c>
      <c r="E223" s="17">
        <v>1000</v>
      </c>
      <c r="F223" s="17">
        <v>0</v>
      </c>
      <c r="G223" s="17">
        <v>0</v>
      </c>
      <c r="H223" s="17" t="s">
        <v>447</v>
      </c>
      <c r="I223" s="17" t="s">
        <v>447</v>
      </c>
      <c r="J223" s="17" t="s">
        <v>1123</v>
      </c>
      <c r="K223" s="17" t="s">
        <v>447</v>
      </c>
      <c r="L223" s="17" t="s">
        <v>1128</v>
      </c>
      <c r="M223" s="17" t="s">
        <v>447</v>
      </c>
      <c r="N223" s="17" t="s">
        <v>447</v>
      </c>
      <c r="O223" s="17">
        <v>2</v>
      </c>
      <c r="P223" s="17" t="s">
        <v>1129</v>
      </c>
    </row>
    <row r="224" spans="1:16" ht="12.75">
      <c r="A224" s="17" t="s">
        <v>1130</v>
      </c>
      <c r="B224" s="17" t="s">
        <v>447</v>
      </c>
      <c r="C224" s="17" t="s">
        <v>1131</v>
      </c>
      <c r="D224" s="17">
        <v>0</v>
      </c>
      <c r="E224" s="17">
        <v>1000</v>
      </c>
      <c r="F224" s="17">
        <v>0</v>
      </c>
      <c r="G224" s="17">
        <v>0</v>
      </c>
      <c r="H224" s="17" t="s">
        <v>447</v>
      </c>
      <c r="I224" s="17" t="s">
        <v>447</v>
      </c>
      <c r="J224" s="17" t="s">
        <v>1132</v>
      </c>
      <c r="K224" s="17" t="s">
        <v>447</v>
      </c>
      <c r="L224" s="17">
        <v>13005</v>
      </c>
      <c r="M224" s="17" t="s">
        <v>447</v>
      </c>
      <c r="N224" s="17" t="s">
        <v>447</v>
      </c>
      <c r="O224" s="17">
        <v>2</v>
      </c>
      <c r="P224" s="17" t="s">
        <v>1133</v>
      </c>
    </row>
    <row r="225" spans="1:16" ht="12.75">
      <c r="A225" s="17" t="s">
        <v>1134</v>
      </c>
      <c r="B225" s="17" t="s">
        <v>447</v>
      </c>
      <c r="C225" s="17" t="s">
        <v>1135</v>
      </c>
      <c r="D225" s="17">
        <v>0</v>
      </c>
      <c r="E225" s="17">
        <v>1000</v>
      </c>
      <c r="F225" s="17">
        <v>0</v>
      </c>
      <c r="G225" s="17">
        <v>0</v>
      </c>
      <c r="H225" s="17" t="s">
        <v>447</v>
      </c>
      <c r="I225" s="17" t="s">
        <v>447</v>
      </c>
      <c r="J225" s="17" t="s">
        <v>1132</v>
      </c>
      <c r="K225" s="17" t="s">
        <v>447</v>
      </c>
      <c r="L225" s="17">
        <v>48636</v>
      </c>
      <c r="M225" s="17" t="s">
        <v>447</v>
      </c>
      <c r="N225" s="17" t="s">
        <v>447</v>
      </c>
      <c r="O225" s="17">
        <v>2</v>
      </c>
      <c r="P225" s="17" t="s">
        <v>1133</v>
      </c>
    </row>
    <row r="226" spans="1:16" ht="12.75">
      <c r="A226" s="17" t="s">
        <v>1136</v>
      </c>
      <c r="B226" s="17" t="s">
        <v>1137</v>
      </c>
      <c r="C226" s="17" t="s">
        <v>1138</v>
      </c>
      <c r="D226" s="17">
        <v>0</v>
      </c>
      <c r="E226" s="17">
        <v>1000</v>
      </c>
      <c r="F226" s="17">
        <v>0</v>
      </c>
      <c r="G226" s="17">
        <v>0</v>
      </c>
      <c r="H226" s="17" t="s">
        <v>447</v>
      </c>
      <c r="I226" s="17" t="s">
        <v>447</v>
      </c>
      <c r="J226" s="17" t="s">
        <v>1132</v>
      </c>
      <c r="K226" s="17" t="s">
        <v>447</v>
      </c>
      <c r="L226" s="17">
        <v>35819</v>
      </c>
      <c r="M226" s="17" t="s">
        <v>447</v>
      </c>
      <c r="N226" s="17" t="s">
        <v>447</v>
      </c>
      <c r="O226" s="17">
        <v>2</v>
      </c>
      <c r="P226" s="17" t="s">
        <v>1139</v>
      </c>
    </row>
    <row r="227" spans="1:16" ht="12.75">
      <c r="A227" s="17" t="s">
        <v>1140</v>
      </c>
      <c r="B227" s="17" t="s">
        <v>447</v>
      </c>
      <c r="C227" s="17" t="s">
        <v>1141</v>
      </c>
      <c r="D227" s="17">
        <v>-1000</v>
      </c>
      <c r="E227" s="17">
        <v>1000</v>
      </c>
      <c r="F227" s="17">
        <v>0</v>
      </c>
      <c r="G227" s="17">
        <v>0</v>
      </c>
      <c r="H227" s="17" t="s">
        <v>447</v>
      </c>
      <c r="I227" s="17" t="s">
        <v>447</v>
      </c>
      <c r="J227" s="17" t="s">
        <v>1132</v>
      </c>
      <c r="K227" s="17" t="s">
        <v>447</v>
      </c>
      <c r="L227" s="17">
        <v>44775</v>
      </c>
      <c r="M227" s="17" t="s">
        <v>447</v>
      </c>
      <c r="N227" s="17" t="s">
        <v>447</v>
      </c>
      <c r="O227" s="17">
        <v>2</v>
      </c>
      <c r="P227" s="17" t="s">
        <v>1142</v>
      </c>
    </row>
    <row r="228" spans="1:16" ht="12.75">
      <c r="A228" s="17" t="s">
        <v>1143</v>
      </c>
      <c r="B228" s="17" t="s">
        <v>447</v>
      </c>
      <c r="C228" s="17" t="s">
        <v>1144</v>
      </c>
      <c r="D228" s="17">
        <v>-1000</v>
      </c>
      <c r="E228" s="17">
        <v>1000</v>
      </c>
      <c r="F228" s="17">
        <v>0</v>
      </c>
      <c r="G228" s="17">
        <v>0</v>
      </c>
      <c r="H228" s="17" t="s">
        <v>447</v>
      </c>
      <c r="I228" s="17" t="s">
        <v>447</v>
      </c>
      <c r="J228" s="17" t="s">
        <v>447</v>
      </c>
      <c r="K228" s="17" t="s">
        <v>447</v>
      </c>
      <c r="L228" s="17">
        <v>19513</v>
      </c>
      <c r="M228" s="17" t="s">
        <v>447</v>
      </c>
      <c r="N228" s="17" t="s">
        <v>447</v>
      </c>
      <c r="O228" s="17">
        <v>2</v>
      </c>
      <c r="P228" s="17" t="s">
        <v>1142</v>
      </c>
    </row>
    <row r="229" spans="1:16" ht="12.75">
      <c r="A229" s="17" t="s">
        <v>1145</v>
      </c>
      <c r="B229" s="17" t="s">
        <v>447</v>
      </c>
      <c r="C229" s="17" t="s">
        <v>1146</v>
      </c>
      <c r="D229" s="17">
        <v>0</v>
      </c>
      <c r="E229" s="17">
        <v>1000</v>
      </c>
      <c r="F229" s="17">
        <v>0</v>
      </c>
      <c r="G229" s="17">
        <v>0</v>
      </c>
      <c r="H229" s="17" t="s">
        <v>447</v>
      </c>
      <c r="I229" s="17" t="s">
        <v>447</v>
      </c>
      <c r="J229" s="17" t="s">
        <v>1132</v>
      </c>
      <c r="K229" s="17" t="s">
        <v>447</v>
      </c>
      <c r="L229" s="17">
        <v>29309</v>
      </c>
      <c r="M229" s="17" t="s">
        <v>447</v>
      </c>
      <c r="N229" s="17" t="s">
        <v>447</v>
      </c>
      <c r="O229" s="17">
        <v>2</v>
      </c>
      <c r="P229" s="17" t="s">
        <v>1147</v>
      </c>
    </row>
    <row r="230" spans="1:16" ht="12.75">
      <c r="A230" s="17" t="s">
        <v>1148</v>
      </c>
      <c r="B230" s="17" t="s">
        <v>447</v>
      </c>
      <c r="C230" s="17" t="s">
        <v>1149</v>
      </c>
      <c r="D230" s="17">
        <v>0</v>
      </c>
      <c r="E230" s="17">
        <v>1000</v>
      </c>
      <c r="F230" s="17">
        <v>0</v>
      </c>
      <c r="G230" s="17">
        <v>0</v>
      </c>
      <c r="H230" s="17" t="s">
        <v>447</v>
      </c>
      <c r="I230" s="17" t="s">
        <v>447</v>
      </c>
      <c r="J230" s="17" t="s">
        <v>1132</v>
      </c>
      <c r="K230" s="17" t="s">
        <v>447</v>
      </c>
      <c r="L230" s="17">
        <v>27240</v>
      </c>
      <c r="M230" s="17" t="s">
        <v>447</v>
      </c>
      <c r="N230" s="17" t="s">
        <v>447</v>
      </c>
      <c r="O230" s="17">
        <v>2</v>
      </c>
      <c r="P230" s="17" t="s">
        <v>1150</v>
      </c>
    </row>
    <row r="231" spans="1:16" ht="12.75">
      <c r="A231" s="17" t="s">
        <v>1151</v>
      </c>
      <c r="B231" s="17" t="s">
        <v>447</v>
      </c>
      <c r="C231" s="17" t="s">
        <v>1152</v>
      </c>
      <c r="D231" s="17">
        <v>0</v>
      </c>
      <c r="E231" s="17">
        <v>1000</v>
      </c>
      <c r="F231" s="17">
        <v>0</v>
      </c>
      <c r="G231" s="17">
        <v>0</v>
      </c>
      <c r="H231" s="17" t="s">
        <v>447</v>
      </c>
      <c r="I231" s="17" t="s">
        <v>447</v>
      </c>
      <c r="J231" s="17" t="s">
        <v>1132</v>
      </c>
      <c r="K231" s="17" t="s">
        <v>447</v>
      </c>
      <c r="L231" s="17">
        <v>25876</v>
      </c>
      <c r="M231" s="17" t="s">
        <v>447</v>
      </c>
      <c r="N231" s="17" t="s">
        <v>447</v>
      </c>
      <c r="O231" s="17">
        <v>2</v>
      </c>
      <c r="P231" s="17" t="s">
        <v>1153</v>
      </c>
    </row>
    <row r="232" spans="1:16" ht="12.75">
      <c r="A232" s="17" t="s">
        <v>1154</v>
      </c>
      <c r="B232" s="17" t="s">
        <v>1155</v>
      </c>
      <c r="C232" s="17" t="s">
        <v>1156</v>
      </c>
      <c r="D232" s="17">
        <v>0</v>
      </c>
      <c r="E232" s="17">
        <v>1000</v>
      </c>
      <c r="F232" s="17">
        <v>0</v>
      </c>
      <c r="G232" s="17">
        <v>0</v>
      </c>
      <c r="H232" s="17" t="s">
        <v>447</v>
      </c>
      <c r="I232" s="17" t="s">
        <v>447</v>
      </c>
      <c r="J232" s="17" t="s">
        <v>1157</v>
      </c>
      <c r="K232" s="17" t="s">
        <v>447</v>
      </c>
      <c r="L232" s="17" t="s">
        <v>1158</v>
      </c>
      <c r="M232" s="17" t="s">
        <v>447</v>
      </c>
      <c r="N232" s="17" t="s">
        <v>447</v>
      </c>
      <c r="O232" s="17">
        <v>2</v>
      </c>
      <c r="P232" s="17" t="s">
        <v>1159</v>
      </c>
    </row>
    <row r="233" spans="1:16" ht="12.75">
      <c r="A233" s="17" t="s">
        <v>1160</v>
      </c>
      <c r="B233" s="17" t="s">
        <v>1161</v>
      </c>
      <c r="C233" s="17" t="s">
        <v>1162</v>
      </c>
      <c r="D233" s="17">
        <v>-1000</v>
      </c>
      <c r="E233" s="17">
        <v>1000</v>
      </c>
      <c r="F233" s="17">
        <v>0</v>
      </c>
      <c r="G233" s="17">
        <v>0</v>
      </c>
      <c r="H233" s="17" t="s">
        <v>447</v>
      </c>
      <c r="I233" s="17" t="s">
        <v>447</v>
      </c>
      <c r="J233" s="17" t="s">
        <v>1163</v>
      </c>
      <c r="K233" s="17" t="s">
        <v>447</v>
      </c>
      <c r="L233" s="17" t="s">
        <v>447</v>
      </c>
      <c r="M233" s="17" t="s">
        <v>447</v>
      </c>
      <c r="N233" s="17" t="s">
        <v>447</v>
      </c>
      <c r="O233" s="17">
        <v>1</v>
      </c>
      <c r="P233" s="17" t="s">
        <v>447</v>
      </c>
    </row>
    <row r="234" spans="1:16" ht="12.75">
      <c r="A234" s="17" t="s">
        <v>1164</v>
      </c>
      <c r="B234" s="17" t="s">
        <v>612</v>
      </c>
      <c r="C234" s="17" t="s">
        <v>1165</v>
      </c>
      <c r="D234" s="17">
        <v>-1000</v>
      </c>
      <c r="E234" s="17">
        <v>1000</v>
      </c>
      <c r="F234" s="17">
        <v>0</v>
      </c>
      <c r="G234" s="17">
        <v>0</v>
      </c>
      <c r="H234" s="17" t="s">
        <v>447</v>
      </c>
      <c r="I234" s="17" t="s">
        <v>447</v>
      </c>
      <c r="J234" s="17" t="s">
        <v>1166</v>
      </c>
      <c r="K234" s="17" t="s">
        <v>447</v>
      </c>
      <c r="L234" s="17">
        <v>20015</v>
      </c>
      <c r="M234" s="17" t="s">
        <v>447</v>
      </c>
      <c r="N234" s="17" t="s">
        <v>447</v>
      </c>
      <c r="O234" s="17">
        <v>2</v>
      </c>
      <c r="P234" s="17" t="s">
        <v>615</v>
      </c>
    </row>
    <row r="235" spans="1:16" ht="12.75">
      <c r="A235" s="17" t="s">
        <v>1167</v>
      </c>
      <c r="B235" s="17" t="s">
        <v>590</v>
      </c>
      <c r="C235" s="17" t="s">
        <v>1168</v>
      </c>
      <c r="D235" s="17">
        <v>-1000</v>
      </c>
      <c r="E235" s="17">
        <v>1000</v>
      </c>
      <c r="F235" s="17">
        <v>0</v>
      </c>
      <c r="G235" s="17">
        <v>0</v>
      </c>
      <c r="H235" s="17" t="s">
        <v>447</v>
      </c>
      <c r="I235" s="17" t="s">
        <v>447</v>
      </c>
      <c r="J235" s="17" t="s">
        <v>1166</v>
      </c>
      <c r="K235" s="17" t="s">
        <v>447</v>
      </c>
      <c r="L235" s="17" t="s">
        <v>1169</v>
      </c>
      <c r="M235" s="17" t="s">
        <v>447</v>
      </c>
      <c r="N235" s="17" t="s">
        <v>447</v>
      </c>
      <c r="O235" s="17">
        <v>2</v>
      </c>
      <c r="P235" s="17" t="s">
        <v>593</v>
      </c>
    </row>
    <row r="236" spans="1:16" ht="12.75">
      <c r="A236" s="17" t="s">
        <v>1170</v>
      </c>
      <c r="B236" s="17" t="s">
        <v>600</v>
      </c>
      <c r="C236" s="17" t="s">
        <v>1171</v>
      </c>
      <c r="D236" s="17">
        <v>-1000</v>
      </c>
      <c r="E236" s="17">
        <v>1000</v>
      </c>
      <c r="F236" s="17">
        <v>0</v>
      </c>
      <c r="G236" s="17">
        <v>0</v>
      </c>
      <c r="H236" s="17" t="s">
        <v>447</v>
      </c>
      <c r="I236" s="17" t="s">
        <v>447</v>
      </c>
      <c r="J236" s="17" t="s">
        <v>1166</v>
      </c>
      <c r="K236" s="17" t="s">
        <v>447</v>
      </c>
      <c r="L236" s="17">
        <v>28222</v>
      </c>
      <c r="M236" s="17" t="s">
        <v>447</v>
      </c>
      <c r="N236" s="17" t="s">
        <v>447</v>
      </c>
      <c r="O236" s="17">
        <v>2</v>
      </c>
      <c r="P236" s="17" t="s">
        <v>604</v>
      </c>
    </row>
    <row r="237" spans="1:16" ht="12.75">
      <c r="A237" s="17" t="s">
        <v>1172</v>
      </c>
      <c r="B237" s="17" t="s">
        <v>590</v>
      </c>
      <c r="C237" s="17" t="s">
        <v>1173</v>
      </c>
      <c r="D237" s="17">
        <v>-1000</v>
      </c>
      <c r="E237" s="17">
        <v>1000</v>
      </c>
      <c r="F237" s="17">
        <v>0</v>
      </c>
      <c r="G237" s="17">
        <v>0</v>
      </c>
      <c r="H237" s="17" t="s">
        <v>447</v>
      </c>
      <c r="I237" s="17" t="s">
        <v>447</v>
      </c>
      <c r="J237" s="17" t="s">
        <v>1166</v>
      </c>
      <c r="K237" s="17" t="s">
        <v>447</v>
      </c>
      <c r="L237" s="17" t="s">
        <v>1169</v>
      </c>
      <c r="M237" s="17" t="s">
        <v>447</v>
      </c>
      <c r="N237" s="17" t="s">
        <v>447</v>
      </c>
      <c r="O237" s="17">
        <v>2</v>
      </c>
      <c r="P237" s="17" t="s">
        <v>593</v>
      </c>
    </row>
    <row r="238" spans="1:16" ht="12.75">
      <c r="A238" s="17" t="s">
        <v>1174</v>
      </c>
      <c r="B238" s="17" t="s">
        <v>1175</v>
      </c>
      <c r="C238" s="17" t="s">
        <v>1176</v>
      </c>
      <c r="D238" s="17">
        <v>-1000</v>
      </c>
      <c r="E238" s="17">
        <v>1000</v>
      </c>
      <c r="F238" s="17">
        <v>0</v>
      </c>
      <c r="G238" s="17">
        <v>0</v>
      </c>
      <c r="H238" s="17" t="s">
        <v>447</v>
      </c>
      <c r="I238" s="17" t="s">
        <v>447</v>
      </c>
      <c r="J238" s="17" t="s">
        <v>1166</v>
      </c>
      <c r="K238" s="17" t="s">
        <v>447</v>
      </c>
      <c r="L238" s="17" t="s">
        <v>1177</v>
      </c>
      <c r="M238" s="17" t="s">
        <v>447</v>
      </c>
      <c r="N238" s="17" t="s">
        <v>447</v>
      </c>
      <c r="O238" s="17">
        <v>2</v>
      </c>
      <c r="P238" s="17" t="s">
        <v>583</v>
      </c>
    </row>
    <row r="239" spans="1:16" ht="12.75">
      <c r="A239" s="17" t="s">
        <v>1178</v>
      </c>
      <c r="B239" s="17" t="s">
        <v>1179</v>
      </c>
      <c r="C239" s="17" t="s">
        <v>1180</v>
      </c>
      <c r="D239" s="17">
        <v>0</v>
      </c>
      <c r="E239" s="17">
        <v>1000</v>
      </c>
      <c r="F239" s="17">
        <v>0</v>
      </c>
      <c r="G239" s="17">
        <v>0</v>
      </c>
      <c r="H239" s="17" t="s">
        <v>447</v>
      </c>
      <c r="I239" s="17" t="s">
        <v>447</v>
      </c>
      <c r="J239" s="17" t="s">
        <v>1166</v>
      </c>
      <c r="K239" s="17" t="s">
        <v>447</v>
      </c>
      <c r="L239" s="17" t="s">
        <v>1181</v>
      </c>
      <c r="M239" s="17" t="s">
        <v>447</v>
      </c>
      <c r="N239" s="17" t="s">
        <v>447</v>
      </c>
      <c r="O239" s="17">
        <v>2</v>
      </c>
      <c r="P239" s="17" t="s">
        <v>588</v>
      </c>
    </row>
    <row r="240" spans="1:16" ht="12.75">
      <c r="A240" s="17" t="s">
        <v>1182</v>
      </c>
      <c r="B240" s="17" t="s">
        <v>631</v>
      </c>
      <c r="C240" s="17" t="s">
        <v>1183</v>
      </c>
      <c r="D240" s="17">
        <v>-1000</v>
      </c>
      <c r="E240" s="17">
        <v>1000</v>
      </c>
      <c r="F240" s="17">
        <v>0</v>
      </c>
      <c r="G240" s="17">
        <v>0</v>
      </c>
      <c r="H240" s="17" t="s">
        <v>447</v>
      </c>
      <c r="I240" s="17" t="s">
        <v>447</v>
      </c>
      <c r="J240" s="17" t="s">
        <v>1166</v>
      </c>
      <c r="K240" s="17" t="s">
        <v>447</v>
      </c>
      <c r="L240" s="17" t="s">
        <v>1184</v>
      </c>
      <c r="M240" s="17" t="s">
        <v>447</v>
      </c>
      <c r="N240" s="17" t="s">
        <v>447</v>
      </c>
      <c r="O240" s="17">
        <v>2</v>
      </c>
      <c r="P240" s="17" t="s">
        <v>634</v>
      </c>
    </row>
    <row r="241" spans="1:16" ht="12.75">
      <c r="A241" s="17" t="s">
        <v>1185</v>
      </c>
      <c r="B241" s="17" t="s">
        <v>1186</v>
      </c>
      <c r="C241" s="17" t="s">
        <v>1187</v>
      </c>
      <c r="D241" s="17">
        <v>-1000</v>
      </c>
      <c r="E241" s="17">
        <v>1000</v>
      </c>
      <c r="F241" s="17">
        <v>0</v>
      </c>
      <c r="G241" s="17">
        <v>0</v>
      </c>
      <c r="H241" s="17" t="s">
        <v>447</v>
      </c>
      <c r="I241" s="17" t="s">
        <v>447</v>
      </c>
      <c r="J241" s="17" t="s">
        <v>447</v>
      </c>
      <c r="K241" s="17" t="s">
        <v>447</v>
      </c>
      <c r="L241" s="17" t="s">
        <v>1177</v>
      </c>
      <c r="M241" s="17" t="s">
        <v>447</v>
      </c>
      <c r="N241" s="17" t="s">
        <v>447</v>
      </c>
      <c r="O241" s="17">
        <v>2</v>
      </c>
      <c r="P241" s="17" t="s">
        <v>583</v>
      </c>
    </row>
    <row r="242" spans="1:16" ht="12.75">
      <c r="A242" s="17" t="s">
        <v>1188</v>
      </c>
      <c r="B242" s="17" t="s">
        <v>1189</v>
      </c>
      <c r="C242" s="17" t="s">
        <v>1190</v>
      </c>
      <c r="D242" s="17">
        <v>0</v>
      </c>
      <c r="E242" s="17">
        <v>1000</v>
      </c>
      <c r="F242" s="17">
        <v>0</v>
      </c>
      <c r="G242" s="17">
        <v>0</v>
      </c>
      <c r="H242" s="17" t="s">
        <v>447</v>
      </c>
      <c r="I242" s="17" t="s">
        <v>447</v>
      </c>
      <c r="J242" s="17" t="s">
        <v>447</v>
      </c>
      <c r="K242" s="17" t="s">
        <v>447</v>
      </c>
      <c r="L242" s="17">
        <v>56467</v>
      </c>
      <c r="M242" s="17" t="s">
        <v>447</v>
      </c>
      <c r="N242" s="17" t="s">
        <v>447</v>
      </c>
      <c r="O242" s="17">
        <v>2</v>
      </c>
      <c r="P242" s="17" t="s">
        <v>178</v>
      </c>
    </row>
    <row r="243" spans="1:16" ht="12.75">
      <c r="A243" s="17" t="s">
        <v>1191</v>
      </c>
      <c r="B243" s="17" t="s">
        <v>575</v>
      </c>
      <c r="C243" s="17" t="s">
        <v>1192</v>
      </c>
      <c r="D243" s="17">
        <v>-1000</v>
      </c>
      <c r="E243" s="17">
        <v>1000</v>
      </c>
      <c r="F243" s="17">
        <v>0</v>
      </c>
      <c r="G243" s="17">
        <v>0</v>
      </c>
      <c r="H243" s="17" t="s">
        <v>447</v>
      </c>
      <c r="I243" s="17" t="s">
        <v>447</v>
      </c>
      <c r="J243" s="17" t="s">
        <v>447</v>
      </c>
      <c r="K243" s="17" t="s">
        <v>447</v>
      </c>
      <c r="L243" s="17">
        <v>54738</v>
      </c>
      <c r="M243" s="17" t="s">
        <v>447</v>
      </c>
      <c r="N243" s="17" t="s">
        <v>447</v>
      </c>
      <c r="O243" s="17">
        <v>2</v>
      </c>
      <c r="P243" s="17" t="s">
        <v>578</v>
      </c>
    </row>
    <row r="244" spans="1:16" ht="12.75">
      <c r="A244" s="17" t="s">
        <v>1193</v>
      </c>
      <c r="B244" s="17" t="s">
        <v>1194</v>
      </c>
      <c r="C244" s="17" t="s">
        <v>1195</v>
      </c>
      <c r="D244" s="17">
        <v>-1000</v>
      </c>
      <c r="E244" s="17">
        <v>1000</v>
      </c>
      <c r="F244" s="17">
        <v>0</v>
      </c>
      <c r="G244" s="17">
        <v>0</v>
      </c>
      <c r="H244" s="17" t="s">
        <v>447</v>
      </c>
      <c r="I244" s="17" t="s">
        <v>447</v>
      </c>
      <c r="J244" s="17" t="s">
        <v>659</v>
      </c>
      <c r="K244" s="17" t="s">
        <v>447</v>
      </c>
      <c r="L244" s="17" t="s">
        <v>1196</v>
      </c>
      <c r="M244" s="17" t="s">
        <v>447</v>
      </c>
      <c r="N244" s="17" t="s">
        <v>447</v>
      </c>
      <c r="O244" s="17">
        <v>2</v>
      </c>
      <c r="P244" s="17" t="s">
        <v>661</v>
      </c>
    </row>
    <row r="245" spans="1:16" ht="12.75">
      <c r="A245" s="17" t="s">
        <v>1197</v>
      </c>
      <c r="B245" s="17" t="s">
        <v>1198</v>
      </c>
      <c r="C245" s="17" t="s">
        <v>1199</v>
      </c>
      <c r="D245" s="17">
        <v>0</v>
      </c>
      <c r="E245" s="17">
        <v>1000</v>
      </c>
      <c r="F245" s="17">
        <v>0</v>
      </c>
      <c r="G245" s="17">
        <v>0</v>
      </c>
      <c r="H245" s="17" t="s">
        <v>447</v>
      </c>
      <c r="I245" s="17" t="s">
        <v>447</v>
      </c>
      <c r="J245" s="17" t="s">
        <v>1200</v>
      </c>
      <c r="K245" s="17" t="s">
        <v>447</v>
      </c>
      <c r="L245" s="17">
        <v>51136</v>
      </c>
      <c r="M245" s="17" t="s">
        <v>447</v>
      </c>
      <c r="N245" s="17" t="s">
        <v>447</v>
      </c>
      <c r="O245" s="17">
        <v>2</v>
      </c>
      <c r="P245" s="17" t="s">
        <v>1201</v>
      </c>
    </row>
    <row r="246" spans="1:16" ht="12.75">
      <c r="A246" s="17" t="s">
        <v>1202</v>
      </c>
      <c r="B246" s="17" t="s">
        <v>628</v>
      </c>
      <c r="C246" s="17" t="s">
        <v>1203</v>
      </c>
      <c r="D246" s="17">
        <v>-1000</v>
      </c>
      <c r="E246" s="17">
        <v>1000</v>
      </c>
      <c r="F246" s="17">
        <v>0</v>
      </c>
      <c r="G246" s="17">
        <v>0</v>
      </c>
      <c r="H246" s="17" t="s">
        <v>447</v>
      </c>
      <c r="I246" s="17" t="s">
        <v>447</v>
      </c>
      <c r="J246" s="17" t="s">
        <v>182</v>
      </c>
      <c r="K246" s="17" t="s">
        <v>447</v>
      </c>
      <c r="L246" s="17">
        <v>50444</v>
      </c>
      <c r="M246" s="17" t="s">
        <v>447</v>
      </c>
      <c r="N246" s="17" t="s">
        <v>447</v>
      </c>
      <c r="O246" s="17">
        <v>2</v>
      </c>
      <c r="P246" s="17" t="s">
        <v>620</v>
      </c>
    </row>
    <row r="247" spans="1:16" ht="12.75">
      <c r="A247" s="17" t="s">
        <v>1204</v>
      </c>
      <c r="B247" s="17" t="s">
        <v>628</v>
      </c>
      <c r="C247" s="17" t="s">
        <v>1205</v>
      </c>
      <c r="D247" s="17">
        <v>-1000</v>
      </c>
      <c r="E247" s="17">
        <v>1000</v>
      </c>
      <c r="F247" s="17">
        <v>0</v>
      </c>
      <c r="G247" s="17">
        <v>0</v>
      </c>
      <c r="H247" s="17" t="s">
        <v>447</v>
      </c>
      <c r="I247" s="17" t="s">
        <v>447</v>
      </c>
      <c r="J247" s="17" t="s">
        <v>182</v>
      </c>
      <c r="K247" s="17" t="s">
        <v>447</v>
      </c>
      <c r="L247" s="17">
        <v>50444</v>
      </c>
      <c r="M247" s="17" t="s">
        <v>447</v>
      </c>
      <c r="N247" s="17" t="s">
        <v>447</v>
      </c>
      <c r="O247" s="17">
        <v>2</v>
      </c>
      <c r="P247" s="17" t="s">
        <v>620</v>
      </c>
    </row>
    <row r="248" spans="1:16" ht="12.75">
      <c r="A248" s="17" t="s">
        <v>1206</v>
      </c>
      <c r="B248" s="17" t="s">
        <v>635</v>
      </c>
      <c r="C248" s="17" t="s">
        <v>1207</v>
      </c>
      <c r="D248" s="17">
        <v>0</v>
      </c>
      <c r="E248" s="17">
        <v>1000</v>
      </c>
      <c r="F248" s="17">
        <v>0</v>
      </c>
      <c r="G248" s="17">
        <v>0</v>
      </c>
      <c r="H248" s="17" t="s">
        <v>447</v>
      </c>
      <c r="I248" s="17" t="s">
        <v>447</v>
      </c>
      <c r="J248" s="17" t="s">
        <v>182</v>
      </c>
      <c r="K248" s="17" t="s">
        <v>447</v>
      </c>
      <c r="L248" s="17">
        <v>47690</v>
      </c>
      <c r="M248" s="17" t="s">
        <v>447</v>
      </c>
      <c r="N248" s="17" t="s">
        <v>447</v>
      </c>
      <c r="O248" s="17">
        <v>2</v>
      </c>
      <c r="P248" s="17" t="s">
        <v>183</v>
      </c>
    </row>
    <row r="249" spans="1:16" ht="12.75">
      <c r="A249" s="17" t="s">
        <v>1208</v>
      </c>
      <c r="B249" s="17" t="s">
        <v>570</v>
      </c>
      <c r="C249" s="17" t="s">
        <v>1209</v>
      </c>
      <c r="D249" s="17">
        <v>0</v>
      </c>
      <c r="E249" s="17">
        <v>1000</v>
      </c>
      <c r="F249" s="17">
        <v>0</v>
      </c>
      <c r="G249" s="17">
        <v>0</v>
      </c>
      <c r="H249" s="17" t="s">
        <v>447</v>
      </c>
      <c r="I249" s="17" t="s">
        <v>447</v>
      </c>
      <c r="J249" s="17" t="s">
        <v>182</v>
      </c>
      <c r="K249" s="17" t="s">
        <v>447</v>
      </c>
      <c r="L249" s="17" t="s">
        <v>1210</v>
      </c>
      <c r="M249" s="17" t="s">
        <v>447</v>
      </c>
      <c r="N249" s="17" t="s">
        <v>447</v>
      </c>
      <c r="O249" s="17">
        <v>2</v>
      </c>
      <c r="P249" s="17" t="s">
        <v>573</v>
      </c>
    </row>
    <row r="250" spans="1:16" ht="12.75">
      <c r="A250" s="17" t="s">
        <v>1211</v>
      </c>
      <c r="B250" s="17" t="s">
        <v>638</v>
      </c>
      <c r="C250" s="17" t="s">
        <v>1212</v>
      </c>
      <c r="D250" s="17">
        <v>-1000</v>
      </c>
      <c r="E250" s="17">
        <v>1000</v>
      </c>
      <c r="F250" s="17">
        <v>0</v>
      </c>
      <c r="G250" s="17">
        <v>0</v>
      </c>
      <c r="H250" s="17" t="s">
        <v>447</v>
      </c>
      <c r="I250" s="17" t="s">
        <v>447</v>
      </c>
      <c r="J250" s="17" t="s">
        <v>182</v>
      </c>
      <c r="K250" s="17" t="s">
        <v>447</v>
      </c>
      <c r="L250" s="17">
        <v>42857</v>
      </c>
      <c r="M250" s="17" t="s">
        <v>447</v>
      </c>
      <c r="N250" s="17" t="s">
        <v>447</v>
      </c>
      <c r="O250" s="17">
        <v>2</v>
      </c>
      <c r="P250" s="17" t="s">
        <v>640</v>
      </c>
    </row>
    <row r="251" spans="1:16" ht="12.75">
      <c r="A251" s="17" t="s">
        <v>1213</v>
      </c>
      <c r="B251" s="17" t="s">
        <v>642</v>
      </c>
      <c r="C251" s="17" t="s">
        <v>1214</v>
      </c>
      <c r="D251" s="17">
        <v>-1000</v>
      </c>
      <c r="E251" s="17">
        <v>1000</v>
      </c>
      <c r="F251" s="17">
        <v>0</v>
      </c>
      <c r="G251" s="17">
        <v>0</v>
      </c>
      <c r="H251" s="17" t="s">
        <v>447</v>
      </c>
      <c r="I251" s="17" t="s">
        <v>447</v>
      </c>
      <c r="J251" s="17" t="s">
        <v>182</v>
      </c>
      <c r="K251" s="17" t="s">
        <v>447</v>
      </c>
      <c r="L251" s="17" t="s">
        <v>447</v>
      </c>
      <c r="M251" s="17" t="s">
        <v>447</v>
      </c>
      <c r="N251" s="17" t="s">
        <v>447</v>
      </c>
      <c r="O251" s="17">
        <v>1</v>
      </c>
      <c r="P251" s="17" t="s">
        <v>645</v>
      </c>
    </row>
    <row r="252" spans="1:16" ht="12.75">
      <c r="A252" s="17" t="s">
        <v>1215</v>
      </c>
      <c r="B252" s="17" t="s">
        <v>1216</v>
      </c>
      <c r="C252" s="17" t="s">
        <v>1217</v>
      </c>
      <c r="D252" s="17">
        <v>0</v>
      </c>
      <c r="E252" s="17">
        <v>1000</v>
      </c>
      <c r="F252" s="17">
        <v>0</v>
      </c>
      <c r="G252" s="17">
        <v>0</v>
      </c>
      <c r="H252" s="17" t="s">
        <v>447</v>
      </c>
      <c r="I252" s="17" t="s">
        <v>447</v>
      </c>
      <c r="J252" s="17" t="s">
        <v>182</v>
      </c>
      <c r="K252" s="17" t="s">
        <v>447</v>
      </c>
      <c r="L252" s="17" t="s">
        <v>1218</v>
      </c>
      <c r="M252" s="17" t="s">
        <v>447</v>
      </c>
      <c r="N252" s="17" t="s">
        <v>447</v>
      </c>
      <c r="O252" s="17">
        <v>2</v>
      </c>
      <c r="P252" s="17" t="s">
        <v>651</v>
      </c>
    </row>
    <row r="253" spans="1:16" ht="12.75">
      <c r="A253" s="17" t="s">
        <v>1219</v>
      </c>
      <c r="B253" s="17" t="s">
        <v>1216</v>
      </c>
      <c r="C253" s="17" t="s">
        <v>1220</v>
      </c>
      <c r="D253" s="17">
        <v>0</v>
      </c>
      <c r="E253" s="17">
        <v>1000</v>
      </c>
      <c r="F253" s="17">
        <v>0</v>
      </c>
      <c r="G253" s="17">
        <v>0</v>
      </c>
      <c r="H253" s="17" t="s">
        <v>447</v>
      </c>
      <c r="I253" s="17" t="s">
        <v>447</v>
      </c>
      <c r="J253" s="17" t="s">
        <v>182</v>
      </c>
      <c r="K253" s="17" t="s">
        <v>447</v>
      </c>
      <c r="L253" s="17" t="s">
        <v>1218</v>
      </c>
      <c r="M253" s="17" t="s">
        <v>447</v>
      </c>
      <c r="N253" s="17" t="s">
        <v>447</v>
      </c>
      <c r="O253" s="17">
        <v>2</v>
      </c>
      <c r="P253" s="17" t="s">
        <v>651</v>
      </c>
    </row>
    <row r="254" spans="1:16" ht="12.75">
      <c r="A254" s="17" t="s">
        <v>1221</v>
      </c>
      <c r="B254" s="17" t="s">
        <v>1216</v>
      </c>
      <c r="C254" s="17" t="s">
        <v>1222</v>
      </c>
      <c r="D254" s="17">
        <v>0</v>
      </c>
      <c r="E254" s="17">
        <v>1000</v>
      </c>
      <c r="F254" s="17">
        <v>0</v>
      </c>
      <c r="G254" s="17">
        <v>0</v>
      </c>
      <c r="H254" s="17" t="s">
        <v>447</v>
      </c>
      <c r="I254" s="17" t="s">
        <v>447</v>
      </c>
      <c r="J254" s="17" t="s">
        <v>182</v>
      </c>
      <c r="K254" s="17" t="s">
        <v>447</v>
      </c>
      <c r="L254" s="17" t="s">
        <v>1218</v>
      </c>
      <c r="M254" s="17" t="s">
        <v>447</v>
      </c>
      <c r="N254" s="17" t="s">
        <v>447</v>
      </c>
      <c r="O254" s="17">
        <v>2</v>
      </c>
      <c r="P254" s="17" t="s">
        <v>651</v>
      </c>
    </row>
    <row r="255" spans="1:16" ht="12.75">
      <c r="A255" s="17" t="s">
        <v>1223</v>
      </c>
      <c r="B255" s="17" t="s">
        <v>1216</v>
      </c>
      <c r="C255" s="17" t="s">
        <v>1224</v>
      </c>
      <c r="D255" s="17">
        <v>0</v>
      </c>
      <c r="E255" s="17">
        <v>1000</v>
      </c>
      <c r="F255" s="17">
        <v>0</v>
      </c>
      <c r="G255" s="17">
        <v>0</v>
      </c>
      <c r="H255" s="17" t="s">
        <v>447</v>
      </c>
      <c r="I255" s="17" t="s">
        <v>447</v>
      </c>
      <c r="J255" s="17" t="s">
        <v>182</v>
      </c>
      <c r="K255" s="17" t="s">
        <v>447</v>
      </c>
      <c r="L255" s="17" t="s">
        <v>1218</v>
      </c>
      <c r="M255" s="17" t="s">
        <v>447</v>
      </c>
      <c r="N255" s="17" t="s">
        <v>447</v>
      </c>
      <c r="O255" s="17">
        <v>2</v>
      </c>
      <c r="P255" s="17" t="s">
        <v>651</v>
      </c>
    </row>
    <row r="256" spans="1:16" ht="12.75">
      <c r="A256" s="17" t="s">
        <v>1225</v>
      </c>
      <c r="B256" s="17" t="s">
        <v>1216</v>
      </c>
      <c r="C256" s="17" t="s">
        <v>1226</v>
      </c>
      <c r="D256" s="17">
        <v>0</v>
      </c>
      <c r="E256" s="17">
        <v>1000</v>
      </c>
      <c r="F256" s="17">
        <v>0</v>
      </c>
      <c r="G256" s="17">
        <v>0</v>
      </c>
      <c r="H256" s="17" t="s">
        <v>447</v>
      </c>
      <c r="I256" s="17" t="s">
        <v>447</v>
      </c>
      <c r="J256" s="17" t="s">
        <v>182</v>
      </c>
      <c r="K256" s="17" t="s">
        <v>447</v>
      </c>
      <c r="L256" s="17" t="s">
        <v>1218</v>
      </c>
      <c r="M256" s="17" t="s">
        <v>447</v>
      </c>
      <c r="N256" s="17" t="s">
        <v>447</v>
      </c>
      <c r="O256" s="17">
        <v>2</v>
      </c>
      <c r="P256" s="17" t="s">
        <v>651</v>
      </c>
    </row>
    <row r="257" spans="1:16" ht="12.75">
      <c r="A257" s="17" t="s">
        <v>1227</v>
      </c>
      <c r="B257" s="17" t="s">
        <v>1216</v>
      </c>
      <c r="C257" s="17" t="s">
        <v>1228</v>
      </c>
      <c r="D257" s="17">
        <v>0</v>
      </c>
      <c r="E257" s="17">
        <v>1000</v>
      </c>
      <c r="F257" s="17">
        <v>0</v>
      </c>
      <c r="G257" s="17">
        <v>0</v>
      </c>
      <c r="H257" s="17" t="s">
        <v>447</v>
      </c>
      <c r="I257" s="17" t="s">
        <v>447</v>
      </c>
      <c r="J257" s="17" t="s">
        <v>182</v>
      </c>
      <c r="K257" s="17" t="s">
        <v>447</v>
      </c>
      <c r="L257" s="17" t="s">
        <v>1218</v>
      </c>
      <c r="M257" s="17" t="s">
        <v>447</v>
      </c>
      <c r="N257" s="17" t="s">
        <v>447</v>
      </c>
      <c r="O257" s="17">
        <v>2</v>
      </c>
      <c r="P257" s="17" t="s">
        <v>651</v>
      </c>
    </row>
    <row r="258" spans="1:16" ht="12.75">
      <c r="A258" s="17" t="s">
        <v>1229</v>
      </c>
      <c r="B258" s="17" t="s">
        <v>447</v>
      </c>
      <c r="C258" s="17" t="s">
        <v>1230</v>
      </c>
      <c r="D258" s="17">
        <v>-1000</v>
      </c>
      <c r="E258" s="17">
        <v>1000</v>
      </c>
      <c r="F258" s="17">
        <v>0</v>
      </c>
      <c r="G258" s="17">
        <v>0</v>
      </c>
      <c r="H258" s="17" t="s">
        <v>447</v>
      </c>
      <c r="I258" s="17" t="s">
        <v>447</v>
      </c>
      <c r="J258" s="17" t="s">
        <v>447</v>
      </c>
      <c r="K258" s="17" t="s">
        <v>447</v>
      </c>
      <c r="L258" s="17" t="s">
        <v>447</v>
      </c>
      <c r="M258" s="17" t="s">
        <v>447</v>
      </c>
      <c r="N258" s="17" t="s">
        <v>447</v>
      </c>
      <c r="O258" s="17">
        <v>1</v>
      </c>
      <c r="P258" s="17" t="s">
        <v>447</v>
      </c>
    </row>
    <row r="259" spans="1:16" ht="12.75">
      <c r="A259" s="17" t="s">
        <v>1231</v>
      </c>
      <c r="B259" s="17" t="s">
        <v>447</v>
      </c>
      <c r="C259" s="17" t="s">
        <v>1232</v>
      </c>
      <c r="D259" s="17">
        <v>0</v>
      </c>
      <c r="E259" s="17">
        <v>1000</v>
      </c>
      <c r="F259" s="17">
        <v>0</v>
      </c>
      <c r="G259" s="17">
        <v>0</v>
      </c>
      <c r="H259" s="17" t="s">
        <v>447</v>
      </c>
      <c r="I259" s="17" t="s">
        <v>447</v>
      </c>
      <c r="J259" s="17" t="s">
        <v>447</v>
      </c>
      <c r="K259" s="17" t="s">
        <v>447</v>
      </c>
      <c r="L259" s="17">
        <v>1129</v>
      </c>
      <c r="M259" s="17" t="s">
        <v>447</v>
      </c>
      <c r="N259" s="17" t="s">
        <v>447</v>
      </c>
      <c r="O259" s="17">
        <v>2</v>
      </c>
      <c r="P259" s="17" t="s">
        <v>1233</v>
      </c>
    </row>
    <row r="260" spans="1:16" ht="12.75">
      <c r="A260" s="17" t="s">
        <v>1234</v>
      </c>
      <c r="B260" s="17" t="s">
        <v>1235</v>
      </c>
      <c r="C260" s="17" t="s">
        <v>1236</v>
      </c>
      <c r="D260" s="17">
        <v>0</v>
      </c>
      <c r="E260" s="17">
        <v>0</v>
      </c>
      <c r="F260" s="17">
        <v>0</v>
      </c>
      <c r="G260" s="17">
        <v>0</v>
      </c>
      <c r="H260" s="17" t="s">
        <v>447</v>
      </c>
      <c r="I260" s="17" t="s">
        <v>447</v>
      </c>
      <c r="J260" s="17" t="s">
        <v>447</v>
      </c>
      <c r="K260" s="17" t="s">
        <v>447</v>
      </c>
      <c r="L260" s="17" t="s">
        <v>447</v>
      </c>
      <c r="M260" s="17" t="s">
        <v>447</v>
      </c>
      <c r="N260" s="17" t="s">
        <v>447</v>
      </c>
      <c r="O260" s="17">
        <v>1</v>
      </c>
      <c r="P260" s="17" t="s">
        <v>447</v>
      </c>
    </row>
    <row r="261" spans="1:16" ht="12.75">
      <c r="A261" s="17" t="s">
        <v>1237</v>
      </c>
      <c r="B261" s="17" t="s">
        <v>1238</v>
      </c>
      <c r="C261" s="17" t="s">
        <v>1239</v>
      </c>
      <c r="D261" s="17">
        <v>-1000</v>
      </c>
      <c r="E261" s="17">
        <v>1000</v>
      </c>
      <c r="F261" s="17">
        <v>0</v>
      </c>
      <c r="G261" s="17">
        <v>0</v>
      </c>
      <c r="H261" s="17" t="s">
        <v>447</v>
      </c>
      <c r="I261" s="17" t="s">
        <v>447</v>
      </c>
      <c r="J261" s="17" t="s">
        <v>447</v>
      </c>
      <c r="K261" s="17" t="s">
        <v>447</v>
      </c>
      <c r="L261" s="17" t="s">
        <v>447</v>
      </c>
      <c r="M261" s="17" t="s">
        <v>447</v>
      </c>
      <c r="N261" s="17" t="s">
        <v>447</v>
      </c>
      <c r="O261" s="17">
        <v>2</v>
      </c>
      <c r="P261" s="17" t="s">
        <v>447</v>
      </c>
    </row>
    <row r="262" spans="1:16" ht="12.75">
      <c r="A262" s="17" t="s">
        <v>1240</v>
      </c>
      <c r="B262" s="17" t="s">
        <v>496</v>
      </c>
      <c r="C262" s="17" t="s">
        <v>1241</v>
      </c>
      <c r="D262" s="17">
        <v>0</v>
      </c>
      <c r="E262" s="17">
        <v>1000</v>
      </c>
      <c r="F262" s="17">
        <v>0</v>
      </c>
      <c r="G262" s="17">
        <v>0</v>
      </c>
      <c r="H262" s="17" t="s">
        <v>447</v>
      </c>
      <c r="I262" s="17" t="s">
        <v>447</v>
      </c>
      <c r="J262" s="17" t="s">
        <v>1242</v>
      </c>
      <c r="K262" s="17" t="s">
        <v>447</v>
      </c>
      <c r="L262" s="17" t="s">
        <v>1243</v>
      </c>
      <c r="M262" s="17" t="s">
        <v>447</v>
      </c>
      <c r="N262" s="17" t="s">
        <v>447</v>
      </c>
      <c r="O262" s="17">
        <v>2</v>
      </c>
      <c r="P262" s="17" t="s">
        <v>1244</v>
      </c>
    </row>
    <row r="263" spans="1:16" ht="12.75">
      <c r="A263" s="17" t="s">
        <v>1245</v>
      </c>
      <c r="B263" s="17" t="s">
        <v>1246</v>
      </c>
      <c r="C263" s="17" t="s">
        <v>1247</v>
      </c>
      <c r="D263" s="17">
        <v>0</v>
      </c>
      <c r="E263" s="17">
        <v>1000</v>
      </c>
      <c r="F263" s="17">
        <v>0</v>
      </c>
      <c r="G263" s="17">
        <v>0</v>
      </c>
      <c r="H263" s="17" t="s">
        <v>447</v>
      </c>
      <c r="I263" s="17" t="s">
        <v>447</v>
      </c>
      <c r="J263" s="17" t="s">
        <v>1242</v>
      </c>
      <c r="K263" s="17" t="s">
        <v>447</v>
      </c>
      <c r="L263" s="17" t="s">
        <v>1248</v>
      </c>
      <c r="M263" s="17" t="s">
        <v>447</v>
      </c>
      <c r="N263" s="17" t="s">
        <v>447</v>
      </c>
      <c r="O263" s="17">
        <v>2</v>
      </c>
      <c r="P263" s="17" t="s">
        <v>1249</v>
      </c>
    </row>
    <row r="264" spans="1:16" ht="12.75">
      <c r="A264" s="17" t="s">
        <v>1250</v>
      </c>
      <c r="B264" s="17" t="s">
        <v>1251</v>
      </c>
      <c r="C264" s="17" t="s">
        <v>1252</v>
      </c>
      <c r="D264" s="17">
        <v>0</v>
      </c>
      <c r="E264" s="17">
        <v>1000</v>
      </c>
      <c r="F264" s="17">
        <v>0</v>
      </c>
      <c r="G264" s="17">
        <v>0</v>
      </c>
      <c r="H264" s="17" t="s">
        <v>447</v>
      </c>
      <c r="I264" s="17" t="s">
        <v>447</v>
      </c>
      <c r="J264" s="17" t="s">
        <v>447</v>
      </c>
      <c r="K264" s="17" t="s">
        <v>447</v>
      </c>
      <c r="L264" s="17" t="s">
        <v>1253</v>
      </c>
      <c r="M264" s="17" t="s">
        <v>447</v>
      </c>
      <c r="N264" s="17" t="s">
        <v>447</v>
      </c>
      <c r="O264" s="17">
        <v>2</v>
      </c>
      <c r="P264" s="17" t="s">
        <v>1254</v>
      </c>
    </row>
    <row r="265" spans="1:16" ht="12.75">
      <c r="A265" s="17" t="s">
        <v>1255</v>
      </c>
      <c r="B265" s="17" t="s">
        <v>1256</v>
      </c>
      <c r="C265" s="17" t="s">
        <v>1257</v>
      </c>
      <c r="D265" s="17">
        <v>0</v>
      </c>
      <c r="E265" s="17">
        <v>1000</v>
      </c>
      <c r="F265" s="17">
        <v>0</v>
      </c>
      <c r="G265" s="17">
        <v>0</v>
      </c>
      <c r="H265" s="17" t="s">
        <v>447</v>
      </c>
      <c r="I265" s="17" t="s">
        <v>447</v>
      </c>
      <c r="J265" s="17" t="s">
        <v>447</v>
      </c>
      <c r="K265" s="17" t="s">
        <v>447</v>
      </c>
      <c r="L265" s="17" t="s">
        <v>447</v>
      </c>
      <c r="M265" s="17" t="s">
        <v>447</v>
      </c>
      <c r="N265" s="17" t="s">
        <v>447</v>
      </c>
      <c r="O265" s="17">
        <v>2</v>
      </c>
      <c r="P265" s="17" t="s">
        <v>471</v>
      </c>
    </row>
    <row r="266" spans="1:16" ht="12.75">
      <c r="A266" s="17" t="s">
        <v>1258</v>
      </c>
      <c r="B266" s="17" t="s">
        <v>1259</v>
      </c>
      <c r="C266" s="17" t="s">
        <v>1260</v>
      </c>
      <c r="D266" s="17">
        <v>0</v>
      </c>
      <c r="E266" s="17">
        <v>0</v>
      </c>
      <c r="F266" s="17">
        <v>0</v>
      </c>
      <c r="G266" s="17">
        <v>0</v>
      </c>
      <c r="H266" s="17" t="s">
        <v>447</v>
      </c>
      <c r="I266" s="17" t="s">
        <v>447</v>
      </c>
      <c r="J266" s="17" t="s">
        <v>447</v>
      </c>
      <c r="K266" s="17" t="s">
        <v>447</v>
      </c>
      <c r="L266" s="17" t="s">
        <v>447</v>
      </c>
      <c r="M266" s="17" t="s">
        <v>447</v>
      </c>
      <c r="N266" s="17" t="s">
        <v>447</v>
      </c>
      <c r="O266" s="17">
        <v>1</v>
      </c>
      <c r="P266" s="17" t="s">
        <v>1261</v>
      </c>
    </row>
    <row r="267" spans="1:16" ht="12.75">
      <c r="A267" s="17" t="s">
        <v>1262</v>
      </c>
      <c r="B267" s="17" t="s">
        <v>1263</v>
      </c>
      <c r="C267" s="17" t="s">
        <v>1264</v>
      </c>
      <c r="D267" s="17">
        <v>0</v>
      </c>
      <c r="E267" s="17">
        <v>0</v>
      </c>
      <c r="F267" s="17">
        <v>0</v>
      </c>
      <c r="G267" s="17">
        <v>0</v>
      </c>
      <c r="H267" s="17" t="s">
        <v>447</v>
      </c>
      <c r="I267" s="17" t="s">
        <v>447</v>
      </c>
      <c r="J267" s="17" t="s">
        <v>447</v>
      </c>
      <c r="K267" s="17" t="s">
        <v>447</v>
      </c>
      <c r="L267" s="17" t="s">
        <v>447</v>
      </c>
      <c r="M267" s="17" t="s">
        <v>447</v>
      </c>
      <c r="N267" s="17" t="s">
        <v>447</v>
      </c>
      <c r="O267" s="17">
        <v>1</v>
      </c>
      <c r="P267" s="17" t="s">
        <v>1265</v>
      </c>
    </row>
    <row r="268" spans="1:16" ht="12.75">
      <c r="A268" s="17" t="s">
        <v>1266</v>
      </c>
      <c r="B268" s="17" t="s">
        <v>1267</v>
      </c>
      <c r="C268" s="17" t="s">
        <v>1268</v>
      </c>
      <c r="D268" s="17">
        <v>-1000</v>
      </c>
      <c r="E268" s="17">
        <v>1000</v>
      </c>
      <c r="F268" s="17">
        <v>0</v>
      </c>
      <c r="G268" s="17">
        <v>0</v>
      </c>
      <c r="H268" s="17" t="s">
        <v>447</v>
      </c>
      <c r="I268" s="17" t="s">
        <v>447</v>
      </c>
      <c r="J268" s="17" t="s">
        <v>447</v>
      </c>
      <c r="K268" s="17" t="s">
        <v>447</v>
      </c>
      <c r="L268" s="17" t="s">
        <v>1269</v>
      </c>
      <c r="M268" s="17" t="s">
        <v>447</v>
      </c>
      <c r="N268" s="17" t="s">
        <v>447</v>
      </c>
      <c r="O268" s="17">
        <v>1</v>
      </c>
      <c r="P268" s="17" t="s">
        <v>447</v>
      </c>
    </row>
    <row r="269" spans="1:16" ht="12.75">
      <c r="A269" s="17" t="s">
        <v>1270</v>
      </c>
      <c r="B269" s="17" t="s">
        <v>447</v>
      </c>
      <c r="C269" s="17" t="s">
        <v>1271</v>
      </c>
      <c r="D269" s="17">
        <v>0</v>
      </c>
      <c r="E269" s="17">
        <v>0</v>
      </c>
      <c r="F269" s="17">
        <v>0</v>
      </c>
      <c r="G269" s="17">
        <v>0</v>
      </c>
      <c r="H269" s="17" t="s">
        <v>447</v>
      </c>
      <c r="I269" s="17" t="s">
        <v>447</v>
      </c>
      <c r="J269" s="17" t="s">
        <v>447</v>
      </c>
      <c r="K269" s="17" t="s">
        <v>447</v>
      </c>
      <c r="L269" s="17" t="s">
        <v>1272</v>
      </c>
      <c r="M269" s="17" t="s">
        <v>447</v>
      </c>
      <c r="N269" s="17" t="s">
        <v>447</v>
      </c>
      <c r="O269" s="17">
        <v>2</v>
      </c>
      <c r="P269" s="17" t="s">
        <v>447</v>
      </c>
    </row>
    <row r="270" spans="1:16" ht="12.75">
      <c r="A270" s="17" t="s">
        <v>1273</v>
      </c>
      <c r="B270" s="17" t="s">
        <v>1274</v>
      </c>
      <c r="C270" s="17" t="s">
        <v>1275</v>
      </c>
      <c r="D270" s="17">
        <v>0</v>
      </c>
      <c r="E270" s="17">
        <v>1000</v>
      </c>
      <c r="F270" s="17">
        <v>0</v>
      </c>
      <c r="G270" s="17">
        <v>0</v>
      </c>
      <c r="H270" s="17" t="s">
        <v>447</v>
      </c>
      <c r="I270" s="17" t="s">
        <v>447</v>
      </c>
      <c r="J270" s="17" t="s">
        <v>447</v>
      </c>
      <c r="K270" s="17" t="s">
        <v>447</v>
      </c>
      <c r="L270" s="17" t="s">
        <v>447</v>
      </c>
      <c r="M270" s="17" t="s">
        <v>447</v>
      </c>
      <c r="N270" s="17" t="s">
        <v>447</v>
      </c>
      <c r="O270" s="17">
        <v>1</v>
      </c>
      <c r="P270" s="17" t="s">
        <v>447</v>
      </c>
    </row>
    <row r="271" spans="1:16" ht="12.75">
      <c r="A271" s="17" t="s">
        <v>1276</v>
      </c>
      <c r="B271" s="17" t="s">
        <v>447</v>
      </c>
      <c r="C271" s="17" t="s">
        <v>1277</v>
      </c>
      <c r="D271" s="17">
        <v>0</v>
      </c>
      <c r="E271" s="17">
        <v>1000</v>
      </c>
      <c r="F271" s="17">
        <v>0</v>
      </c>
      <c r="G271" s="17">
        <v>0</v>
      </c>
      <c r="H271" s="17" t="s">
        <v>447</v>
      </c>
      <c r="I271" s="17" t="s">
        <v>447</v>
      </c>
      <c r="J271" s="17" t="s">
        <v>1278</v>
      </c>
      <c r="K271" s="17" t="s">
        <v>447</v>
      </c>
      <c r="L271" s="17">
        <v>20547</v>
      </c>
      <c r="M271" s="17" t="s">
        <v>447</v>
      </c>
      <c r="N271" s="17" t="s">
        <v>447</v>
      </c>
      <c r="O271" s="17">
        <v>2</v>
      </c>
      <c r="P271" s="17" t="s">
        <v>1279</v>
      </c>
    </row>
    <row r="272" spans="1:16" ht="12.75">
      <c r="A272" s="17" t="s">
        <v>1280</v>
      </c>
      <c r="B272" s="17" t="s">
        <v>447</v>
      </c>
      <c r="C272" s="17" t="s">
        <v>1281</v>
      </c>
      <c r="D272" s="17">
        <v>0</v>
      </c>
      <c r="E272" s="17">
        <v>1000</v>
      </c>
      <c r="F272" s="17">
        <v>0</v>
      </c>
      <c r="G272" s="17">
        <v>0</v>
      </c>
      <c r="H272" s="17" t="s">
        <v>447</v>
      </c>
      <c r="I272" s="17" t="s">
        <v>447</v>
      </c>
      <c r="J272" s="17" t="s">
        <v>1278</v>
      </c>
      <c r="K272" s="17" t="s">
        <v>447</v>
      </c>
      <c r="L272" s="17">
        <v>34120</v>
      </c>
      <c r="M272" s="17" t="s">
        <v>447</v>
      </c>
      <c r="N272" s="17" t="s">
        <v>447</v>
      </c>
      <c r="O272" s="17">
        <v>2</v>
      </c>
      <c r="P272" s="17" t="s">
        <v>1282</v>
      </c>
    </row>
    <row r="273" spans="1:16" ht="12.75">
      <c r="A273" s="17" t="s">
        <v>1283</v>
      </c>
      <c r="B273" s="17" t="s">
        <v>447</v>
      </c>
      <c r="C273" s="17" t="s">
        <v>1284</v>
      </c>
      <c r="D273" s="17">
        <v>-1000</v>
      </c>
      <c r="E273" s="17">
        <v>1000</v>
      </c>
      <c r="F273" s="17">
        <v>0</v>
      </c>
      <c r="G273" s="17">
        <v>0</v>
      </c>
      <c r="H273" s="17" t="s">
        <v>447</v>
      </c>
      <c r="I273" s="17" t="s">
        <v>447</v>
      </c>
      <c r="J273" s="17" t="s">
        <v>447</v>
      </c>
      <c r="K273" s="17" t="s">
        <v>447</v>
      </c>
      <c r="L273" s="17" t="s">
        <v>447</v>
      </c>
      <c r="M273" s="17" t="s">
        <v>447</v>
      </c>
      <c r="N273" s="17" t="s">
        <v>447</v>
      </c>
      <c r="O273" s="17">
        <v>1</v>
      </c>
      <c r="P273" s="17" t="s">
        <v>447</v>
      </c>
    </row>
    <row r="274" spans="1:16" ht="12.75">
      <c r="A274" s="17" t="s">
        <v>1285</v>
      </c>
      <c r="B274" s="17" t="s">
        <v>1286</v>
      </c>
      <c r="C274" s="17" t="s">
        <v>1287</v>
      </c>
      <c r="D274" s="17">
        <v>-1000</v>
      </c>
      <c r="E274" s="17">
        <v>1000</v>
      </c>
      <c r="F274" s="17">
        <v>0</v>
      </c>
      <c r="G274" s="17">
        <v>0</v>
      </c>
      <c r="H274" s="17" t="s">
        <v>447</v>
      </c>
      <c r="I274" s="17" t="s">
        <v>447</v>
      </c>
      <c r="J274" s="17" t="s">
        <v>447</v>
      </c>
      <c r="K274" s="17" t="s">
        <v>447</v>
      </c>
      <c r="L274" s="17">
        <v>25308</v>
      </c>
      <c r="M274" s="17" t="s">
        <v>447</v>
      </c>
      <c r="N274" s="17" t="s">
        <v>447</v>
      </c>
      <c r="O274" s="17">
        <v>2</v>
      </c>
      <c r="P274" s="17" t="s">
        <v>578</v>
      </c>
    </row>
    <row r="275" spans="1:16" ht="12.75">
      <c r="A275" s="17" t="s">
        <v>1288</v>
      </c>
      <c r="B275" s="17" t="s">
        <v>570</v>
      </c>
      <c r="C275" s="17" t="s">
        <v>1289</v>
      </c>
      <c r="D275" s="17">
        <v>-1000</v>
      </c>
      <c r="E275" s="17">
        <v>1000</v>
      </c>
      <c r="F275" s="17">
        <v>0</v>
      </c>
      <c r="G275" s="17">
        <v>0</v>
      </c>
      <c r="H275" s="17" t="s">
        <v>447</v>
      </c>
      <c r="I275" s="17" t="s">
        <v>447</v>
      </c>
      <c r="J275" s="17" t="s">
        <v>182</v>
      </c>
      <c r="K275" s="17" t="s">
        <v>447</v>
      </c>
      <c r="L275" s="17" t="s">
        <v>1290</v>
      </c>
      <c r="M275" s="17" t="s">
        <v>447</v>
      </c>
      <c r="N275" s="17" t="s">
        <v>447</v>
      </c>
      <c r="O275" s="17">
        <v>2</v>
      </c>
      <c r="P275" s="17" t="s">
        <v>1117</v>
      </c>
    </row>
    <row r="276" spans="1:16" ht="12.75">
      <c r="A276" s="17" t="s">
        <v>1291</v>
      </c>
      <c r="B276" s="17" t="s">
        <v>565</v>
      </c>
      <c r="C276" s="17" t="s">
        <v>1292</v>
      </c>
      <c r="D276" s="17">
        <v>-1000</v>
      </c>
      <c r="E276" s="17">
        <v>1000</v>
      </c>
      <c r="F276" s="17">
        <v>0</v>
      </c>
      <c r="G276" s="17">
        <v>0</v>
      </c>
      <c r="H276" s="17" t="s">
        <v>447</v>
      </c>
      <c r="I276" s="17" t="s">
        <v>447</v>
      </c>
      <c r="J276" s="17" t="s">
        <v>567</v>
      </c>
      <c r="K276" s="17" t="s">
        <v>447</v>
      </c>
      <c r="L276" s="17">
        <v>48983</v>
      </c>
      <c r="M276" s="17" t="s">
        <v>447</v>
      </c>
      <c r="N276" s="17" t="s">
        <v>447</v>
      </c>
      <c r="O276" s="17">
        <v>2</v>
      </c>
      <c r="P276" s="17" t="s">
        <v>568</v>
      </c>
    </row>
    <row r="277" spans="1:16" ht="12.75">
      <c r="A277" s="17" t="s">
        <v>1293</v>
      </c>
      <c r="B277" s="17" t="s">
        <v>638</v>
      </c>
      <c r="C277" s="17" t="s">
        <v>1294</v>
      </c>
      <c r="D277" s="17">
        <v>-1000</v>
      </c>
      <c r="E277" s="17">
        <v>1000</v>
      </c>
      <c r="F277" s="17">
        <v>0</v>
      </c>
      <c r="G277" s="17">
        <v>0</v>
      </c>
      <c r="H277" s="17" t="s">
        <v>447</v>
      </c>
      <c r="I277" s="17" t="s">
        <v>447</v>
      </c>
      <c r="J277" s="17" t="s">
        <v>182</v>
      </c>
      <c r="K277" s="17" t="s">
        <v>447</v>
      </c>
      <c r="L277" s="17" t="s">
        <v>1295</v>
      </c>
      <c r="M277" s="17" t="s">
        <v>447</v>
      </c>
      <c r="N277" s="17" t="s">
        <v>447</v>
      </c>
      <c r="O277" s="17">
        <v>2</v>
      </c>
      <c r="P277" s="17" t="s">
        <v>640</v>
      </c>
    </row>
    <row r="278" spans="1:16" ht="12.75">
      <c r="A278" s="17" t="s">
        <v>1296</v>
      </c>
      <c r="B278" s="17" t="s">
        <v>642</v>
      </c>
      <c r="C278" s="17" t="s">
        <v>1297</v>
      </c>
      <c r="D278" s="17">
        <v>-1000</v>
      </c>
      <c r="E278" s="17">
        <v>1000</v>
      </c>
      <c r="F278" s="17">
        <v>0</v>
      </c>
      <c r="G278" s="17">
        <v>0</v>
      </c>
      <c r="H278" s="17" t="s">
        <v>447</v>
      </c>
      <c r="I278" s="17" t="s">
        <v>447</v>
      </c>
      <c r="J278" s="17" t="s">
        <v>618</v>
      </c>
      <c r="K278" s="17" t="s">
        <v>447</v>
      </c>
      <c r="L278" s="17" t="s">
        <v>1298</v>
      </c>
      <c r="M278" s="17" t="s">
        <v>1299</v>
      </c>
      <c r="N278" s="17" t="s">
        <v>447</v>
      </c>
      <c r="O278" s="17">
        <v>2</v>
      </c>
      <c r="P278" s="17" t="s">
        <v>645</v>
      </c>
    </row>
    <row r="279" spans="1:16" ht="12.75">
      <c r="A279" s="17" t="s">
        <v>1300</v>
      </c>
      <c r="B279" s="17" t="s">
        <v>1301</v>
      </c>
      <c r="C279" s="17" t="s">
        <v>1302</v>
      </c>
      <c r="D279" s="17">
        <v>0</v>
      </c>
      <c r="E279" s="17">
        <v>1000</v>
      </c>
      <c r="F279" s="17">
        <v>0</v>
      </c>
      <c r="G279" s="17">
        <v>0</v>
      </c>
      <c r="H279" s="17" t="s">
        <v>447</v>
      </c>
      <c r="I279" s="17" t="s">
        <v>447</v>
      </c>
      <c r="J279" s="17" t="s">
        <v>182</v>
      </c>
      <c r="K279" s="17" t="s">
        <v>447</v>
      </c>
      <c r="L279" s="17" t="s">
        <v>1303</v>
      </c>
      <c r="M279" s="17" t="s">
        <v>447</v>
      </c>
      <c r="N279" s="17" t="s">
        <v>447</v>
      </c>
      <c r="O279" s="17">
        <v>2</v>
      </c>
      <c r="P279" s="17" t="s">
        <v>651</v>
      </c>
    </row>
    <row r="280" spans="1:16" ht="12.75">
      <c r="A280" s="17" t="s">
        <v>1304</v>
      </c>
      <c r="B280" s="17" t="s">
        <v>1305</v>
      </c>
      <c r="C280" s="17" t="s">
        <v>1306</v>
      </c>
      <c r="D280" s="17">
        <v>-1000</v>
      </c>
      <c r="E280" s="17">
        <v>1000</v>
      </c>
      <c r="F280" s="17">
        <v>0</v>
      </c>
      <c r="G280" s="17">
        <v>0</v>
      </c>
      <c r="H280" s="17" t="s">
        <v>447</v>
      </c>
      <c r="I280" s="17" t="s">
        <v>447</v>
      </c>
      <c r="J280" s="17" t="s">
        <v>447</v>
      </c>
      <c r="K280" s="17" t="s">
        <v>447</v>
      </c>
      <c r="L280" s="17">
        <v>4074</v>
      </c>
      <c r="M280" s="17" t="s">
        <v>447</v>
      </c>
      <c r="N280" s="17" t="s">
        <v>447</v>
      </c>
      <c r="O280" s="17">
        <v>2</v>
      </c>
      <c r="P280" s="17" t="s">
        <v>553</v>
      </c>
    </row>
    <row r="281" spans="1:16" ht="12.75">
      <c r="A281" s="17" t="s">
        <v>1307</v>
      </c>
      <c r="B281" s="17" t="s">
        <v>727</v>
      </c>
      <c r="C281" s="17" t="s">
        <v>1308</v>
      </c>
      <c r="D281" s="17">
        <v>0</v>
      </c>
      <c r="E281" s="17">
        <v>1000</v>
      </c>
      <c r="F281" s="17">
        <v>0</v>
      </c>
      <c r="G281" s="17">
        <v>0</v>
      </c>
      <c r="H281" s="17" t="s">
        <v>447</v>
      </c>
      <c r="I281" s="17" t="s">
        <v>447</v>
      </c>
      <c r="J281" s="17" t="s">
        <v>729</v>
      </c>
      <c r="K281" s="17" t="s">
        <v>447</v>
      </c>
      <c r="L281" s="17">
        <v>30519</v>
      </c>
      <c r="M281" s="17" t="s">
        <v>447</v>
      </c>
      <c r="N281" s="17" t="s">
        <v>447</v>
      </c>
      <c r="O281" s="17">
        <v>2</v>
      </c>
      <c r="P281" s="17" t="s">
        <v>730</v>
      </c>
    </row>
    <row r="282" spans="1:16" ht="12.75">
      <c r="A282" s="17" t="s">
        <v>1309</v>
      </c>
      <c r="B282" s="17" t="s">
        <v>447</v>
      </c>
      <c r="C282" s="17" t="s">
        <v>1310</v>
      </c>
      <c r="D282" s="17">
        <v>0</v>
      </c>
      <c r="E282" s="17">
        <v>0</v>
      </c>
      <c r="F282" s="17">
        <v>0</v>
      </c>
      <c r="G282" s="17">
        <v>0</v>
      </c>
      <c r="H282" s="17" t="s">
        <v>447</v>
      </c>
      <c r="I282" s="17" t="s">
        <v>447</v>
      </c>
      <c r="J282" s="17" t="s">
        <v>447</v>
      </c>
      <c r="K282" s="17" t="s">
        <v>447</v>
      </c>
      <c r="L282" s="17" t="s">
        <v>1311</v>
      </c>
      <c r="M282" s="17" t="s">
        <v>447</v>
      </c>
      <c r="N282" s="17" t="s">
        <v>447</v>
      </c>
      <c r="O282" s="17">
        <v>2</v>
      </c>
      <c r="P282" s="17" t="s">
        <v>1312</v>
      </c>
    </row>
    <row r="283" spans="1:16" ht="12.75">
      <c r="A283" s="17" t="s">
        <v>1313</v>
      </c>
      <c r="B283" s="17" t="s">
        <v>1314</v>
      </c>
      <c r="C283" s="17" t="s">
        <v>1315</v>
      </c>
      <c r="D283" s="17">
        <v>0</v>
      </c>
      <c r="E283" s="17">
        <v>1000</v>
      </c>
      <c r="F283" s="17">
        <v>0</v>
      </c>
      <c r="G283" s="17">
        <v>0</v>
      </c>
      <c r="H283" s="17" t="s">
        <v>447</v>
      </c>
      <c r="I283" s="17" t="s">
        <v>447</v>
      </c>
      <c r="J283" s="17" t="s">
        <v>1316</v>
      </c>
      <c r="K283" s="17" t="s">
        <v>447</v>
      </c>
      <c r="L283" s="17">
        <v>56501</v>
      </c>
      <c r="M283" s="17" t="s">
        <v>447</v>
      </c>
      <c r="N283" s="17" t="s">
        <v>447</v>
      </c>
      <c r="O283" s="17">
        <v>2</v>
      </c>
      <c r="P283" s="17" t="s">
        <v>1317</v>
      </c>
    </row>
    <row r="284" spans="1:16" ht="12.75">
      <c r="A284" s="17" t="s">
        <v>1318</v>
      </c>
      <c r="B284" s="17" t="s">
        <v>1198</v>
      </c>
      <c r="C284" s="17" t="s">
        <v>1319</v>
      </c>
      <c r="D284" s="17">
        <v>0</v>
      </c>
      <c r="E284" s="17">
        <v>1000</v>
      </c>
      <c r="F284" s="17">
        <v>0</v>
      </c>
      <c r="G284" s="17">
        <v>0</v>
      </c>
      <c r="H284" s="17" t="s">
        <v>447</v>
      </c>
      <c r="I284" s="17" t="s">
        <v>447</v>
      </c>
      <c r="J284" s="17" t="s">
        <v>1320</v>
      </c>
      <c r="K284" s="17" t="s">
        <v>447</v>
      </c>
      <c r="L284" s="17">
        <v>27976</v>
      </c>
      <c r="M284" s="17" t="s">
        <v>447</v>
      </c>
      <c r="N284" s="17" t="s">
        <v>447</v>
      </c>
      <c r="O284" s="17">
        <v>2</v>
      </c>
      <c r="P284" s="17" t="s">
        <v>1201</v>
      </c>
    </row>
    <row r="285" spans="1:16" ht="12.75">
      <c r="A285" s="17" t="s">
        <v>1321</v>
      </c>
      <c r="B285" s="17" t="s">
        <v>1322</v>
      </c>
      <c r="C285" s="17" t="s">
        <v>1323</v>
      </c>
      <c r="D285" s="17">
        <v>0</v>
      </c>
      <c r="E285" s="17">
        <v>1000</v>
      </c>
      <c r="F285" s="17">
        <v>0</v>
      </c>
      <c r="G285" s="17">
        <v>0</v>
      </c>
      <c r="H285" s="17" t="s">
        <v>447</v>
      </c>
      <c r="I285" s="17" t="s">
        <v>447</v>
      </c>
      <c r="J285" s="17" t="s">
        <v>1324</v>
      </c>
      <c r="K285" s="17" t="s">
        <v>447</v>
      </c>
      <c r="L285" s="17" t="s">
        <v>1325</v>
      </c>
      <c r="M285" s="17" t="s">
        <v>447</v>
      </c>
      <c r="N285" s="17" t="s">
        <v>447</v>
      </c>
      <c r="O285" s="17">
        <v>2</v>
      </c>
      <c r="P285" s="17" t="s">
        <v>1326</v>
      </c>
    </row>
    <row r="286" spans="1:16" ht="12.75">
      <c r="A286" s="17" t="s">
        <v>1327</v>
      </c>
      <c r="B286" s="17" t="s">
        <v>447</v>
      </c>
      <c r="C286" s="17" t="s">
        <v>1328</v>
      </c>
      <c r="D286" s="17">
        <v>0</v>
      </c>
      <c r="E286" s="17">
        <v>1000</v>
      </c>
      <c r="F286" s="17">
        <v>0</v>
      </c>
      <c r="G286" s="17">
        <v>0</v>
      </c>
      <c r="H286" s="17" t="s">
        <v>447</v>
      </c>
      <c r="I286" s="17" t="s">
        <v>447</v>
      </c>
      <c r="J286" s="17" t="s">
        <v>447</v>
      </c>
      <c r="K286" s="17" t="s">
        <v>447</v>
      </c>
      <c r="L286" s="17" t="s">
        <v>1325</v>
      </c>
      <c r="M286" s="17" t="s">
        <v>447</v>
      </c>
      <c r="N286" s="17" t="s">
        <v>447</v>
      </c>
      <c r="O286" s="17">
        <v>2</v>
      </c>
      <c r="P286" s="17" t="s">
        <v>1329</v>
      </c>
    </row>
    <row r="287" spans="1:16" ht="12.75">
      <c r="A287" s="17" t="s">
        <v>1330</v>
      </c>
      <c r="B287" s="17" t="s">
        <v>447</v>
      </c>
      <c r="C287" s="17" t="s">
        <v>1331</v>
      </c>
      <c r="D287" s="17">
        <v>0</v>
      </c>
      <c r="E287" s="17">
        <v>1000</v>
      </c>
      <c r="F287" s="17">
        <v>0</v>
      </c>
      <c r="G287" s="17">
        <v>0</v>
      </c>
      <c r="H287" s="17" t="s">
        <v>447</v>
      </c>
      <c r="I287" s="17" t="s">
        <v>447</v>
      </c>
      <c r="J287" s="17" t="s">
        <v>447</v>
      </c>
      <c r="K287" s="17" t="s">
        <v>447</v>
      </c>
      <c r="L287" s="17" t="s">
        <v>1325</v>
      </c>
      <c r="M287" s="17" t="s">
        <v>447</v>
      </c>
      <c r="N287" s="17" t="s">
        <v>447</v>
      </c>
      <c r="O287" s="17">
        <v>2</v>
      </c>
      <c r="P287" s="17" t="s">
        <v>1332</v>
      </c>
    </row>
    <row r="288" spans="1:16" ht="12.75">
      <c r="A288" s="17" t="s">
        <v>1333</v>
      </c>
      <c r="B288" s="17" t="s">
        <v>1334</v>
      </c>
      <c r="C288" s="17" t="s">
        <v>1335</v>
      </c>
      <c r="D288" s="17">
        <v>0</v>
      </c>
      <c r="E288" s="17">
        <v>0</v>
      </c>
      <c r="F288" s="17">
        <v>0</v>
      </c>
      <c r="G288" s="17">
        <v>0</v>
      </c>
      <c r="H288" s="17" t="s">
        <v>447</v>
      </c>
      <c r="I288" s="17" t="s">
        <v>447</v>
      </c>
      <c r="J288" s="17" t="s">
        <v>447</v>
      </c>
      <c r="K288" s="17" t="s">
        <v>447</v>
      </c>
      <c r="L288" s="17" t="s">
        <v>1325</v>
      </c>
      <c r="M288" s="17" t="s">
        <v>447</v>
      </c>
      <c r="N288" s="17" t="s">
        <v>447</v>
      </c>
      <c r="O288" s="17">
        <v>2</v>
      </c>
      <c r="P288" s="17" t="s">
        <v>1336</v>
      </c>
    </row>
    <row r="289" spans="1:16" ht="12.75">
      <c r="A289" s="17" t="s">
        <v>1337</v>
      </c>
      <c r="B289" s="17" t="s">
        <v>1338</v>
      </c>
      <c r="C289" s="17" t="s">
        <v>1339</v>
      </c>
      <c r="D289" s="17">
        <v>-1000</v>
      </c>
      <c r="E289" s="17">
        <v>1000</v>
      </c>
      <c r="F289" s="17">
        <v>0</v>
      </c>
      <c r="G289" s="17">
        <v>0</v>
      </c>
      <c r="H289" s="17" t="s">
        <v>447</v>
      </c>
      <c r="I289" s="17" t="s">
        <v>447</v>
      </c>
      <c r="J289" s="17" t="s">
        <v>1340</v>
      </c>
      <c r="K289" s="17" t="s">
        <v>447</v>
      </c>
      <c r="L289" s="17" t="s">
        <v>1341</v>
      </c>
      <c r="M289" s="17" t="s">
        <v>447</v>
      </c>
      <c r="N289" s="17" t="s">
        <v>447</v>
      </c>
      <c r="O289" s="17">
        <v>2</v>
      </c>
      <c r="P289" s="17" t="s">
        <v>1342</v>
      </c>
    </row>
    <row r="290" spans="1:16" ht="12.75">
      <c r="A290" s="17" t="s">
        <v>1343</v>
      </c>
      <c r="B290" s="17" t="s">
        <v>714</v>
      </c>
      <c r="C290" s="17" t="s">
        <v>1344</v>
      </c>
      <c r="D290" s="17">
        <v>-1000</v>
      </c>
      <c r="E290" s="17">
        <v>1000</v>
      </c>
      <c r="F290" s="17">
        <v>0</v>
      </c>
      <c r="G290" s="17">
        <v>0</v>
      </c>
      <c r="H290" s="17" t="s">
        <v>447</v>
      </c>
      <c r="I290" s="17" t="s">
        <v>447</v>
      </c>
      <c r="J290" s="17" t="s">
        <v>716</v>
      </c>
      <c r="K290" s="17" t="s">
        <v>447</v>
      </c>
      <c r="L290" s="17">
        <v>26432</v>
      </c>
      <c r="M290" s="17" t="s">
        <v>447</v>
      </c>
      <c r="N290" s="17" t="s">
        <v>447</v>
      </c>
      <c r="O290" s="17">
        <v>2</v>
      </c>
      <c r="P290" s="17" t="s">
        <v>717</v>
      </c>
    </row>
    <row r="291" spans="1:16" ht="12.75">
      <c r="A291" s="17" t="s">
        <v>1345</v>
      </c>
      <c r="B291" s="17" t="s">
        <v>719</v>
      </c>
      <c r="C291" s="17" t="s">
        <v>1346</v>
      </c>
      <c r="D291" s="17">
        <v>0</v>
      </c>
      <c r="E291" s="17">
        <v>1000</v>
      </c>
      <c r="F291" s="17">
        <v>0</v>
      </c>
      <c r="G291" s="17">
        <v>0</v>
      </c>
      <c r="H291" s="17" t="s">
        <v>447</v>
      </c>
      <c r="I291" s="17" t="s">
        <v>447</v>
      </c>
      <c r="J291" s="17" t="s">
        <v>246</v>
      </c>
      <c r="K291" s="17" t="s">
        <v>447</v>
      </c>
      <c r="L291" s="17">
        <v>26432</v>
      </c>
      <c r="M291" s="17" t="s">
        <v>447</v>
      </c>
      <c r="N291" s="17" t="s">
        <v>447</v>
      </c>
      <c r="O291" s="17">
        <v>2</v>
      </c>
      <c r="P291" s="17" t="s">
        <v>721</v>
      </c>
    </row>
    <row r="292" spans="1:16" ht="12.75">
      <c r="A292" s="17" t="s">
        <v>1347</v>
      </c>
      <c r="B292" s="17" t="s">
        <v>1348</v>
      </c>
      <c r="C292" s="17" t="s">
        <v>1349</v>
      </c>
      <c r="D292" s="17">
        <v>-1000</v>
      </c>
      <c r="E292" s="17">
        <v>1000</v>
      </c>
      <c r="F292" s="17">
        <v>0</v>
      </c>
      <c r="G292" s="17">
        <v>0</v>
      </c>
      <c r="H292" s="17" t="s">
        <v>447</v>
      </c>
      <c r="I292" s="17" t="s">
        <v>447</v>
      </c>
      <c r="J292" s="17" t="s">
        <v>1350</v>
      </c>
      <c r="K292" s="17" t="s">
        <v>447</v>
      </c>
      <c r="L292" s="17">
        <v>26432</v>
      </c>
      <c r="M292" s="17" t="s">
        <v>447</v>
      </c>
      <c r="N292" s="17" t="s">
        <v>447</v>
      </c>
      <c r="O292" s="17">
        <v>2</v>
      </c>
      <c r="P292" s="17" t="s">
        <v>712</v>
      </c>
    </row>
    <row r="293" spans="1:16" ht="12.75">
      <c r="A293" s="17" t="s">
        <v>1351</v>
      </c>
      <c r="B293" s="17" t="s">
        <v>223</v>
      </c>
      <c r="C293" s="17" t="s">
        <v>1352</v>
      </c>
      <c r="D293" s="17">
        <v>0</v>
      </c>
      <c r="E293" s="17">
        <v>1000</v>
      </c>
      <c r="F293" s="17">
        <v>0</v>
      </c>
      <c r="G293" s="17">
        <v>0</v>
      </c>
      <c r="H293" s="17" t="s">
        <v>447</v>
      </c>
      <c r="I293" s="17" t="s">
        <v>447</v>
      </c>
      <c r="J293" s="17" t="s">
        <v>1353</v>
      </c>
      <c r="K293" s="17" t="s">
        <v>447</v>
      </c>
      <c r="L293" s="17">
        <v>30145</v>
      </c>
      <c r="M293" s="17" t="s">
        <v>447</v>
      </c>
      <c r="N293" s="17" t="s">
        <v>447</v>
      </c>
      <c r="O293" s="17">
        <v>2</v>
      </c>
      <c r="P293" s="17" t="s">
        <v>226</v>
      </c>
    </row>
    <row r="294" spans="1:16" ht="12.75">
      <c r="A294" s="17" t="s">
        <v>1354</v>
      </c>
      <c r="B294" s="17" t="s">
        <v>1355</v>
      </c>
      <c r="C294" s="17" t="s">
        <v>1356</v>
      </c>
      <c r="D294" s="17">
        <v>-1000</v>
      </c>
      <c r="E294" s="17">
        <v>1000</v>
      </c>
      <c r="F294" s="17">
        <v>0</v>
      </c>
      <c r="G294" s="17">
        <v>0</v>
      </c>
      <c r="H294" s="17" t="s">
        <v>447</v>
      </c>
      <c r="I294" s="17" t="s">
        <v>447</v>
      </c>
      <c r="J294" s="17" t="s">
        <v>1357</v>
      </c>
      <c r="K294" s="17" t="s">
        <v>447</v>
      </c>
      <c r="L294" s="17">
        <v>26290</v>
      </c>
      <c r="M294" s="17" t="s">
        <v>447</v>
      </c>
      <c r="N294" s="17" t="s">
        <v>447</v>
      </c>
      <c r="O294" s="17">
        <v>2</v>
      </c>
      <c r="P294" s="17" t="s">
        <v>230</v>
      </c>
    </row>
    <row r="295" spans="1:16" ht="12.75">
      <c r="A295" s="17" t="s">
        <v>1358</v>
      </c>
      <c r="B295" s="17" t="s">
        <v>1359</v>
      </c>
      <c r="C295" s="17" t="s">
        <v>1360</v>
      </c>
      <c r="D295" s="17">
        <v>0</v>
      </c>
      <c r="E295" s="17">
        <v>1000</v>
      </c>
      <c r="F295" s="17">
        <v>0</v>
      </c>
      <c r="G295" s="17">
        <v>0</v>
      </c>
      <c r="H295" s="17" t="s">
        <v>447</v>
      </c>
      <c r="I295" s="17" t="s">
        <v>447</v>
      </c>
      <c r="J295" s="17" t="s">
        <v>1350</v>
      </c>
      <c r="K295" s="17" t="s">
        <v>447</v>
      </c>
      <c r="L295" s="17" t="s">
        <v>447</v>
      </c>
      <c r="M295" s="17" t="s">
        <v>447</v>
      </c>
      <c r="N295" s="17" t="s">
        <v>447</v>
      </c>
      <c r="O295" s="17">
        <v>1</v>
      </c>
      <c r="P295" s="17" t="s">
        <v>1361</v>
      </c>
    </row>
    <row r="296" spans="1:16" ht="12.75">
      <c r="A296" s="17" t="s">
        <v>1362</v>
      </c>
      <c r="B296" s="17" t="s">
        <v>1363</v>
      </c>
      <c r="C296" s="17" t="s">
        <v>1364</v>
      </c>
      <c r="D296" s="17">
        <v>0</v>
      </c>
      <c r="E296" s="17">
        <v>1000</v>
      </c>
      <c r="F296" s="17">
        <v>0</v>
      </c>
      <c r="G296" s="17">
        <v>0</v>
      </c>
      <c r="H296" s="17" t="s">
        <v>447</v>
      </c>
      <c r="I296" s="17" t="s">
        <v>447</v>
      </c>
      <c r="J296" s="17" t="s">
        <v>1350</v>
      </c>
      <c r="K296" s="17" t="s">
        <v>447</v>
      </c>
      <c r="L296" s="17" t="s">
        <v>1365</v>
      </c>
      <c r="M296" s="17" t="s">
        <v>447</v>
      </c>
      <c r="N296" s="17" t="s">
        <v>447</v>
      </c>
      <c r="O296" s="17">
        <v>2</v>
      </c>
      <c r="P296" s="17" t="s">
        <v>1366</v>
      </c>
    </row>
    <row r="297" spans="1:16" ht="12.75">
      <c r="A297" s="17" t="s">
        <v>1367</v>
      </c>
      <c r="B297" s="17" t="s">
        <v>447</v>
      </c>
      <c r="C297" s="17" t="s">
        <v>1368</v>
      </c>
      <c r="D297" s="17">
        <v>0</v>
      </c>
      <c r="E297" s="17">
        <v>1000</v>
      </c>
      <c r="F297" s="17">
        <v>0</v>
      </c>
      <c r="G297" s="17">
        <v>0</v>
      </c>
      <c r="H297" s="17" t="s">
        <v>447</v>
      </c>
      <c r="I297" s="17" t="s">
        <v>447</v>
      </c>
      <c r="J297" s="17" t="s">
        <v>1350</v>
      </c>
      <c r="K297" s="17" t="s">
        <v>447</v>
      </c>
      <c r="L297" s="17">
        <v>29016</v>
      </c>
      <c r="M297" s="17" t="s">
        <v>447</v>
      </c>
      <c r="N297" s="17" t="s">
        <v>447</v>
      </c>
      <c r="O297" s="17">
        <v>2</v>
      </c>
      <c r="P297" s="17" t="s">
        <v>1369</v>
      </c>
    </row>
    <row r="298" spans="1:16" ht="12.75">
      <c r="A298" s="17" t="s">
        <v>1370</v>
      </c>
      <c r="B298" s="17" t="s">
        <v>1371</v>
      </c>
      <c r="C298" s="17" t="s">
        <v>1372</v>
      </c>
      <c r="D298" s="17">
        <v>0</v>
      </c>
      <c r="E298" s="17">
        <v>1000</v>
      </c>
      <c r="F298" s="17">
        <v>0</v>
      </c>
      <c r="G298" s="17">
        <v>0</v>
      </c>
      <c r="H298" s="17" t="s">
        <v>447</v>
      </c>
      <c r="I298" s="17" t="s">
        <v>447</v>
      </c>
      <c r="J298" s="17" t="s">
        <v>1350</v>
      </c>
      <c r="K298" s="17" t="s">
        <v>447</v>
      </c>
      <c r="L298" s="17">
        <v>29016</v>
      </c>
      <c r="M298" s="17" t="s">
        <v>447</v>
      </c>
      <c r="N298" s="17" t="s">
        <v>447</v>
      </c>
      <c r="O298" s="17">
        <v>2</v>
      </c>
      <c r="P298" s="17" t="s">
        <v>1373</v>
      </c>
    </row>
    <row r="299" spans="1:16" ht="12.75">
      <c r="A299" s="17" t="s">
        <v>1374</v>
      </c>
      <c r="B299" s="17" t="s">
        <v>1371</v>
      </c>
      <c r="C299" s="17" t="s">
        <v>1375</v>
      </c>
      <c r="D299" s="17">
        <v>0</v>
      </c>
      <c r="E299" s="17">
        <v>1000</v>
      </c>
      <c r="F299" s="17">
        <v>0</v>
      </c>
      <c r="G299" s="17">
        <v>0</v>
      </c>
      <c r="H299" s="17" t="s">
        <v>447</v>
      </c>
      <c r="I299" s="17" t="s">
        <v>447</v>
      </c>
      <c r="J299" s="17" t="s">
        <v>1350</v>
      </c>
      <c r="K299" s="17" t="s">
        <v>447</v>
      </c>
      <c r="L299" s="17">
        <v>29016</v>
      </c>
      <c r="M299" s="17" t="s">
        <v>447</v>
      </c>
      <c r="N299" s="17" t="s">
        <v>447</v>
      </c>
      <c r="O299" s="17">
        <v>2</v>
      </c>
      <c r="P299" s="17" t="s">
        <v>1376</v>
      </c>
    </row>
    <row r="300" spans="1:16" ht="12.75">
      <c r="A300" s="17" t="s">
        <v>1377</v>
      </c>
      <c r="B300" s="17" t="s">
        <v>447</v>
      </c>
      <c r="C300" s="17" t="s">
        <v>1378</v>
      </c>
      <c r="D300" s="17">
        <v>0</v>
      </c>
      <c r="E300" s="17">
        <v>1000</v>
      </c>
      <c r="F300" s="17">
        <v>0</v>
      </c>
      <c r="G300" s="17">
        <v>0</v>
      </c>
      <c r="H300" s="17" t="s">
        <v>447</v>
      </c>
      <c r="I300" s="17" t="s">
        <v>447</v>
      </c>
      <c r="J300" s="17" t="s">
        <v>447</v>
      </c>
      <c r="K300" s="17" t="s">
        <v>447</v>
      </c>
      <c r="L300" s="17">
        <v>29016</v>
      </c>
      <c r="M300" s="17" t="s">
        <v>447</v>
      </c>
      <c r="N300" s="17" t="s">
        <v>447</v>
      </c>
      <c r="O300" s="17">
        <v>2</v>
      </c>
      <c r="P300" s="17" t="s">
        <v>1379</v>
      </c>
    </row>
    <row r="301" spans="1:16" ht="12.75">
      <c r="A301" s="17" t="s">
        <v>1380</v>
      </c>
      <c r="B301" s="17" t="s">
        <v>1381</v>
      </c>
      <c r="C301" s="17" t="s">
        <v>1382</v>
      </c>
      <c r="D301" s="17">
        <v>-1000</v>
      </c>
      <c r="E301" s="17">
        <v>1000</v>
      </c>
      <c r="F301" s="17">
        <v>0</v>
      </c>
      <c r="G301" s="17">
        <v>0</v>
      </c>
      <c r="H301" s="17" t="s">
        <v>447</v>
      </c>
      <c r="I301" s="17" t="s">
        <v>447</v>
      </c>
      <c r="J301" s="17" t="s">
        <v>1350</v>
      </c>
      <c r="K301" s="17" t="s">
        <v>447</v>
      </c>
      <c r="L301" s="17" t="s">
        <v>1383</v>
      </c>
      <c r="M301" s="17" t="s">
        <v>447</v>
      </c>
      <c r="N301" s="17" t="s">
        <v>447</v>
      </c>
      <c r="O301" s="17">
        <v>2</v>
      </c>
      <c r="P301" s="17" t="s">
        <v>1384</v>
      </c>
    </row>
    <row r="302" spans="1:16" ht="12.75">
      <c r="A302" s="17" t="s">
        <v>1385</v>
      </c>
      <c r="B302" s="17" t="s">
        <v>1386</v>
      </c>
      <c r="C302" s="17" t="s">
        <v>1387</v>
      </c>
      <c r="D302" s="17">
        <v>0</v>
      </c>
      <c r="E302" s="17">
        <v>1000</v>
      </c>
      <c r="F302" s="17">
        <v>0</v>
      </c>
      <c r="G302" s="17">
        <v>0</v>
      </c>
      <c r="H302" s="17" t="s">
        <v>447</v>
      </c>
      <c r="I302" s="17" t="s">
        <v>447</v>
      </c>
      <c r="J302" s="17" t="s">
        <v>1388</v>
      </c>
      <c r="K302" s="17" t="s">
        <v>447</v>
      </c>
      <c r="L302" s="17" t="s">
        <v>1389</v>
      </c>
      <c r="M302" s="17" t="s">
        <v>447</v>
      </c>
      <c r="N302" s="17" t="s">
        <v>447</v>
      </c>
      <c r="O302" s="17">
        <v>2</v>
      </c>
      <c r="P302" s="17" t="s">
        <v>1390</v>
      </c>
    </row>
    <row r="303" spans="1:16" ht="12.75">
      <c r="A303" s="17" t="s">
        <v>1391</v>
      </c>
      <c r="B303" s="17" t="s">
        <v>447</v>
      </c>
      <c r="C303" s="17" t="s">
        <v>1392</v>
      </c>
      <c r="D303" s="17">
        <v>0</v>
      </c>
      <c r="E303" s="17">
        <v>1000</v>
      </c>
      <c r="F303" s="17">
        <v>0</v>
      </c>
      <c r="G303" s="17">
        <v>0</v>
      </c>
      <c r="H303" s="17" t="s">
        <v>447</v>
      </c>
      <c r="I303" s="17" t="s">
        <v>447</v>
      </c>
      <c r="J303" s="17" t="s">
        <v>447</v>
      </c>
      <c r="K303" s="17" t="s">
        <v>447</v>
      </c>
      <c r="L303" s="17" t="s">
        <v>1393</v>
      </c>
      <c r="M303" s="17" t="s">
        <v>447</v>
      </c>
      <c r="N303" s="17" t="s">
        <v>447</v>
      </c>
      <c r="O303" s="17">
        <v>2</v>
      </c>
      <c r="P303" s="17" t="s">
        <v>1110</v>
      </c>
    </row>
    <row r="304" spans="1:16" ht="12.75">
      <c r="A304" s="17" t="s">
        <v>1394</v>
      </c>
      <c r="B304" s="17" t="s">
        <v>1395</v>
      </c>
      <c r="C304" s="17" t="s">
        <v>1396</v>
      </c>
      <c r="D304" s="17">
        <v>0</v>
      </c>
      <c r="E304" s="17">
        <v>1000</v>
      </c>
      <c r="F304" s="17">
        <v>0</v>
      </c>
      <c r="G304" s="17">
        <v>0</v>
      </c>
      <c r="H304" s="17" t="s">
        <v>447</v>
      </c>
      <c r="I304" s="17" t="s">
        <v>447</v>
      </c>
      <c r="J304" s="17" t="s">
        <v>447</v>
      </c>
      <c r="K304" s="17" t="s">
        <v>447</v>
      </c>
      <c r="L304" s="17">
        <v>25127</v>
      </c>
      <c r="M304" s="17" t="s">
        <v>447</v>
      </c>
      <c r="N304" s="17" t="s">
        <v>447</v>
      </c>
      <c r="O304" s="17">
        <v>2</v>
      </c>
      <c r="P304" s="17" t="s">
        <v>1397</v>
      </c>
    </row>
    <row r="305" spans="1:16" ht="12.75">
      <c r="A305" s="17" t="s">
        <v>1398</v>
      </c>
      <c r="B305" s="17" t="s">
        <v>1395</v>
      </c>
      <c r="C305" s="17" t="s">
        <v>1399</v>
      </c>
      <c r="D305" s="17">
        <v>0</v>
      </c>
      <c r="E305" s="17">
        <v>1000</v>
      </c>
      <c r="F305" s="17">
        <v>0</v>
      </c>
      <c r="G305" s="17">
        <v>0</v>
      </c>
      <c r="H305" s="17" t="s">
        <v>447</v>
      </c>
      <c r="I305" s="17" t="s">
        <v>447</v>
      </c>
      <c r="J305" s="17" t="s">
        <v>447</v>
      </c>
      <c r="K305" s="17" t="s">
        <v>447</v>
      </c>
      <c r="L305" s="17">
        <v>25127</v>
      </c>
      <c r="M305" s="17" t="s">
        <v>447</v>
      </c>
      <c r="N305" s="17" t="s">
        <v>447</v>
      </c>
      <c r="O305" s="17">
        <v>2</v>
      </c>
      <c r="P305" s="17" t="s">
        <v>1397</v>
      </c>
    </row>
    <row r="306" spans="1:16" ht="12.75">
      <c r="A306" s="17" t="s">
        <v>1400</v>
      </c>
      <c r="B306" s="17" t="s">
        <v>1395</v>
      </c>
      <c r="C306" s="17" t="s">
        <v>1401</v>
      </c>
      <c r="D306" s="17">
        <v>0</v>
      </c>
      <c r="E306" s="17">
        <v>1000</v>
      </c>
      <c r="F306" s="17">
        <v>0</v>
      </c>
      <c r="G306" s="17">
        <v>0</v>
      </c>
      <c r="H306" s="17" t="s">
        <v>447</v>
      </c>
      <c r="I306" s="17" t="s">
        <v>447</v>
      </c>
      <c r="J306" s="17" t="s">
        <v>447</v>
      </c>
      <c r="K306" s="17" t="s">
        <v>447</v>
      </c>
      <c r="L306" s="17">
        <v>25127</v>
      </c>
      <c r="M306" s="17" t="s">
        <v>447</v>
      </c>
      <c r="N306" s="17" t="s">
        <v>447</v>
      </c>
      <c r="O306" s="17">
        <v>2</v>
      </c>
      <c r="P306" s="17" t="s">
        <v>1397</v>
      </c>
    </row>
    <row r="307" spans="1:16" ht="12.75">
      <c r="A307" s="17" t="s">
        <v>1402</v>
      </c>
      <c r="B307" s="17" t="s">
        <v>1395</v>
      </c>
      <c r="C307" s="17" t="s">
        <v>1403</v>
      </c>
      <c r="D307" s="17">
        <v>0</v>
      </c>
      <c r="E307" s="17">
        <v>1000</v>
      </c>
      <c r="F307" s="17">
        <v>0</v>
      </c>
      <c r="G307" s="17">
        <v>0</v>
      </c>
      <c r="H307" s="17" t="s">
        <v>447</v>
      </c>
      <c r="I307" s="17" t="s">
        <v>447</v>
      </c>
      <c r="J307" s="17" t="s">
        <v>447</v>
      </c>
      <c r="K307" s="17" t="s">
        <v>447</v>
      </c>
      <c r="L307" s="17">
        <v>25127</v>
      </c>
      <c r="M307" s="17" t="s">
        <v>447</v>
      </c>
      <c r="N307" s="17" t="s">
        <v>447</v>
      </c>
      <c r="O307" s="17">
        <v>2</v>
      </c>
      <c r="P307" s="17" t="s">
        <v>1397</v>
      </c>
    </row>
    <row r="308" spans="1:16" ht="12.75">
      <c r="A308" s="17" t="s">
        <v>1404</v>
      </c>
      <c r="B308" s="17" t="s">
        <v>1395</v>
      </c>
      <c r="C308" s="17" t="s">
        <v>1405</v>
      </c>
      <c r="D308" s="17">
        <v>0</v>
      </c>
      <c r="E308" s="17">
        <v>1000</v>
      </c>
      <c r="F308" s="17">
        <v>0</v>
      </c>
      <c r="G308" s="17">
        <v>0</v>
      </c>
      <c r="H308" s="17" t="s">
        <v>447</v>
      </c>
      <c r="I308" s="17" t="s">
        <v>447</v>
      </c>
      <c r="J308" s="17" t="s">
        <v>447</v>
      </c>
      <c r="K308" s="17" t="s">
        <v>447</v>
      </c>
      <c r="L308" s="17">
        <v>25127</v>
      </c>
      <c r="M308" s="17" t="s">
        <v>447</v>
      </c>
      <c r="N308" s="17" t="s">
        <v>447</v>
      </c>
      <c r="O308" s="17">
        <v>2</v>
      </c>
      <c r="P308" s="17" t="s">
        <v>1397</v>
      </c>
    </row>
    <row r="309" spans="1:16" ht="12.75">
      <c r="A309" s="17" t="s">
        <v>1406</v>
      </c>
      <c r="B309" s="17" t="s">
        <v>1395</v>
      </c>
      <c r="C309" s="17" t="s">
        <v>1407</v>
      </c>
      <c r="D309" s="17">
        <v>0</v>
      </c>
      <c r="E309" s="17">
        <v>1000</v>
      </c>
      <c r="F309" s="17">
        <v>0</v>
      </c>
      <c r="G309" s="17">
        <v>0</v>
      </c>
      <c r="H309" s="17" t="s">
        <v>447</v>
      </c>
      <c r="I309" s="17" t="s">
        <v>447</v>
      </c>
      <c r="J309" s="17" t="s">
        <v>447</v>
      </c>
      <c r="K309" s="17" t="s">
        <v>447</v>
      </c>
      <c r="L309" s="17">
        <v>25127</v>
      </c>
      <c r="M309" s="17" t="s">
        <v>447</v>
      </c>
      <c r="N309" s="17" t="s">
        <v>447</v>
      </c>
      <c r="O309" s="17">
        <v>2</v>
      </c>
      <c r="P309" s="17" t="s">
        <v>1397</v>
      </c>
    </row>
    <row r="310" spans="1:16" ht="12.75">
      <c r="A310" s="17" t="s">
        <v>1408</v>
      </c>
      <c r="B310" s="17" t="s">
        <v>1395</v>
      </c>
      <c r="C310" s="17" t="s">
        <v>1409</v>
      </c>
      <c r="D310" s="17">
        <v>0</v>
      </c>
      <c r="E310" s="17">
        <v>1000</v>
      </c>
      <c r="F310" s="17">
        <v>0</v>
      </c>
      <c r="G310" s="17">
        <v>0</v>
      </c>
      <c r="H310" s="17" t="s">
        <v>447</v>
      </c>
      <c r="I310" s="17" t="s">
        <v>447</v>
      </c>
      <c r="J310" s="17" t="s">
        <v>447</v>
      </c>
      <c r="K310" s="17" t="s">
        <v>447</v>
      </c>
      <c r="L310" s="17">
        <v>25127</v>
      </c>
      <c r="M310" s="17" t="s">
        <v>447</v>
      </c>
      <c r="N310" s="17" t="s">
        <v>447</v>
      </c>
      <c r="O310" s="17">
        <v>2</v>
      </c>
      <c r="P310" s="17" t="s">
        <v>1397</v>
      </c>
    </row>
    <row r="311" spans="1:16" ht="12.75">
      <c r="A311" s="17" t="s">
        <v>1410</v>
      </c>
      <c r="B311" s="17" t="s">
        <v>1411</v>
      </c>
      <c r="C311" s="17" t="s">
        <v>1412</v>
      </c>
      <c r="D311" s="17">
        <v>-1000</v>
      </c>
      <c r="E311" s="17">
        <v>1000</v>
      </c>
      <c r="F311" s="17">
        <v>0</v>
      </c>
      <c r="G311" s="17">
        <v>0</v>
      </c>
      <c r="H311" s="17" t="s">
        <v>447</v>
      </c>
      <c r="I311" s="17" t="s">
        <v>447</v>
      </c>
      <c r="J311" s="17" t="s">
        <v>1350</v>
      </c>
      <c r="K311" s="17" t="s">
        <v>447</v>
      </c>
      <c r="L311" s="17" t="s">
        <v>1413</v>
      </c>
      <c r="M311" s="17" t="s">
        <v>447</v>
      </c>
      <c r="N311" s="17" t="s">
        <v>447</v>
      </c>
      <c r="O311" s="17">
        <v>2</v>
      </c>
      <c r="P311" s="17" t="s">
        <v>1414</v>
      </c>
    </row>
    <row r="312" spans="1:16" ht="12.75">
      <c r="A312" s="17" t="s">
        <v>1415</v>
      </c>
      <c r="B312" s="17" t="s">
        <v>1416</v>
      </c>
      <c r="C312" s="17" t="s">
        <v>1417</v>
      </c>
      <c r="D312" s="17">
        <v>-1000</v>
      </c>
      <c r="E312" s="17">
        <v>1000</v>
      </c>
      <c r="F312" s="17">
        <v>0</v>
      </c>
      <c r="G312" s="17">
        <v>0</v>
      </c>
      <c r="H312" s="17" t="s">
        <v>447</v>
      </c>
      <c r="I312" s="17" t="s">
        <v>447</v>
      </c>
      <c r="J312" s="17" t="s">
        <v>1350</v>
      </c>
      <c r="K312" s="17" t="s">
        <v>447</v>
      </c>
      <c r="L312" s="17" t="s">
        <v>1413</v>
      </c>
      <c r="M312" s="17" t="s">
        <v>447</v>
      </c>
      <c r="N312" s="17" t="s">
        <v>447</v>
      </c>
      <c r="O312" s="17">
        <v>2</v>
      </c>
      <c r="P312" s="17" t="s">
        <v>1418</v>
      </c>
    </row>
    <row r="313" spans="1:16" ht="12.75">
      <c r="A313" s="17" t="s">
        <v>1419</v>
      </c>
      <c r="B313" s="17" t="s">
        <v>1420</v>
      </c>
      <c r="C313" s="17" t="s">
        <v>1421</v>
      </c>
      <c r="D313" s="17">
        <v>-1000</v>
      </c>
      <c r="E313" s="17">
        <v>1000</v>
      </c>
      <c r="F313" s="17">
        <v>0</v>
      </c>
      <c r="G313" s="17">
        <v>0</v>
      </c>
      <c r="H313" s="17" t="s">
        <v>447</v>
      </c>
      <c r="I313" s="17" t="s">
        <v>447</v>
      </c>
      <c r="J313" s="17" t="s">
        <v>1422</v>
      </c>
      <c r="K313" s="17" t="s">
        <v>447</v>
      </c>
      <c r="L313" s="17" t="s">
        <v>1423</v>
      </c>
      <c r="M313" s="17" t="s">
        <v>447</v>
      </c>
      <c r="N313" s="17" t="s">
        <v>447</v>
      </c>
      <c r="O313" s="17">
        <v>2</v>
      </c>
      <c r="P313" s="17" t="s">
        <v>1424</v>
      </c>
    </row>
    <row r="314" spans="1:16" ht="12.75">
      <c r="A314" s="17" t="s">
        <v>1425</v>
      </c>
      <c r="B314" s="17" t="s">
        <v>1426</v>
      </c>
      <c r="C314" s="17" t="s">
        <v>1427</v>
      </c>
      <c r="D314" s="17">
        <v>-1000</v>
      </c>
      <c r="E314" s="17">
        <v>1000</v>
      </c>
      <c r="F314" s="17">
        <v>0</v>
      </c>
      <c r="G314" s="17">
        <v>0</v>
      </c>
      <c r="H314" s="17" t="s">
        <v>447</v>
      </c>
      <c r="I314" s="17" t="s">
        <v>447</v>
      </c>
      <c r="J314" s="17" t="s">
        <v>1428</v>
      </c>
      <c r="K314" s="17" t="s">
        <v>447</v>
      </c>
      <c r="L314" s="17">
        <v>36139</v>
      </c>
      <c r="M314" s="17" t="s">
        <v>447</v>
      </c>
      <c r="N314" s="17" t="s">
        <v>447</v>
      </c>
      <c r="O314" s="17">
        <v>2</v>
      </c>
      <c r="P314" s="17" t="s">
        <v>1429</v>
      </c>
    </row>
    <row r="315" spans="1:16" ht="12.75">
      <c r="A315" s="17" t="s">
        <v>1430</v>
      </c>
      <c r="B315" s="17" t="s">
        <v>1426</v>
      </c>
      <c r="C315" s="17" t="s">
        <v>1431</v>
      </c>
      <c r="D315" s="17">
        <v>-1000</v>
      </c>
      <c r="E315" s="17">
        <v>1000</v>
      </c>
      <c r="F315" s="17">
        <v>0</v>
      </c>
      <c r="G315" s="17">
        <v>0</v>
      </c>
      <c r="H315" s="17" t="s">
        <v>447</v>
      </c>
      <c r="I315" s="17" t="s">
        <v>447</v>
      </c>
      <c r="J315" s="17" t="s">
        <v>1350</v>
      </c>
      <c r="K315" s="17" t="s">
        <v>447</v>
      </c>
      <c r="L315" s="17">
        <v>19708</v>
      </c>
      <c r="M315" s="17" t="s">
        <v>447</v>
      </c>
      <c r="N315" s="17" t="s">
        <v>447</v>
      </c>
      <c r="O315" s="17">
        <v>2</v>
      </c>
      <c r="P315" s="17" t="s">
        <v>1429</v>
      </c>
    </row>
    <row r="316" spans="1:16" ht="12.75">
      <c r="A316" s="17" t="s">
        <v>1432</v>
      </c>
      <c r="B316" s="17" t="s">
        <v>1433</v>
      </c>
      <c r="C316" s="17" t="s">
        <v>1434</v>
      </c>
      <c r="D316" s="17">
        <v>0</v>
      </c>
      <c r="E316" s="17">
        <v>1000</v>
      </c>
      <c r="F316" s="17">
        <v>0</v>
      </c>
      <c r="G316" s="17">
        <v>0</v>
      </c>
      <c r="H316" s="17" t="s">
        <v>447</v>
      </c>
      <c r="I316" s="17" t="s">
        <v>447</v>
      </c>
      <c r="J316" s="17" t="s">
        <v>1435</v>
      </c>
      <c r="K316" s="17" t="s">
        <v>447</v>
      </c>
      <c r="L316" s="17" t="s">
        <v>1436</v>
      </c>
      <c r="M316" s="17" t="s">
        <v>447</v>
      </c>
      <c r="N316" s="17" t="s">
        <v>447</v>
      </c>
      <c r="O316" s="17">
        <v>2</v>
      </c>
      <c r="P316" s="17" t="s">
        <v>1437</v>
      </c>
    </row>
    <row r="317" spans="1:16" ht="12.75">
      <c r="A317" s="17" t="s">
        <v>1438</v>
      </c>
      <c r="B317" s="17" t="s">
        <v>447</v>
      </c>
      <c r="C317" s="17" t="s">
        <v>1439</v>
      </c>
      <c r="D317" s="17">
        <v>-1000</v>
      </c>
      <c r="E317" s="17">
        <v>1000</v>
      </c>
      <c r="F317" s="17">
        <v>0</v>
      </c>
      <c r="G317" s="17">
        <v>0</v>
      </c>
      <c r="H317" s="17" t="s">
        <v>447</v>
      </c>
      <c r="I317" s="17" t="s">
        <v>447</v>
      </c>
      <c r="J317" s="17" t="s">
        <v>447</v>
      </c>
      <c r="K317" s="17" t="s">
        <v>447</v>
      </c>
      <c r="L317" s="17" t="s">
        <v>447</v>
      </c>
      <c r="M317" s="17" t="s">
        <v>447</v>
      </c>
      <c r="N317" s="17" t="s">
        <v>447</v>
      </c>
      <c r="O317" s="17">
        <v>1</v>
      </c>
      <c r="P317" s="17" t="s">
        <v>447</v>
      </c>
    </row>
    <row r="318" spans="1:16" ht="12.75">
      <c r="A318" s="17" t="s">
        <v>1440</v>
      </c>
      <c r="B318" s="17" t="s">
        <v>447</v>
      </c>
      <c r="C318" s="17" t="s">
        <v>1441</v>
      </c>
      <c r="D318" s="17">
        <v>-1000</v>
      </c>
      <c r="E318" s="17">
        <v>1000</v>
      </c>
      <c r="F318" s="17">
        <v>0</v>
      </c>
      <c r="G318" s="17">
        <v>0</v>
      </c>
      <c r="H318" s="17" t="s">
        <v>447</v>
      </c>
      <c r="I318" s="17" t="s">
        <v>447</v>
      </c>
      <c r="J318" s="17" t="s">
        <v>447</v>
      </c>
      <c r="K318" s="17" t="s">
        <v>447</v>
      </c>
      <c r="L318" s="17" t="s">
        <v>447</v>
      </c>
      <c r="M318" s="17" t="s">
        <v>447</v>
      </c>
      <c r="N318" s="17" t="s">
        <v>447</v>
      </c>
      <c r="O318" s="17">
        <v>1</v>
      </c>
      <c r="P318" s="17" t="s">
        <v>447</v>
      </c>
    </row>
    <row r="319" spans="1:16" ht="12.75">
      <c r="A319" s="17" t="s">
        <v>1442</v>
      </c>
      <c r="B319" s="17" t="s">
        <v>447</v>
      </c>
      <c r="C319" s="17" t="s">
        <v>1443</v>
      </c>
      <c r="D319" s="17">
        <v>-1000</v>
      </c>
      <c r="E319" s="17">
        <v>1000</v>
      </c>
      <c r="F319" s="17">
        <v>0</v>
      </c>
      <c r="G319" s="17">
        <v>0</v>
      </c>
      <c r="H319" s="17" t="s">
        <v>447</v>
      </c>
      <c r="I319" s="17" t="s">
        <v>447</v>
      </c>
      <c r="J319" s="17" t="s">
        <v>447</v>
      </c>
      <c r="K319" s="17" t="s">
        <v>447</v>
      </c>
      <c r="L319" s="17" t="s">
        <v>447</v>
      </c>
      <c r="M319" s="17" t="s">
        <v>447</v>
      </c>
      <c r="N319" s="17" t="s">
        <v>447</v>
      </c>
      <c r="O319" s="17">
        <v>1</v>
      </c>
      <c r="P319" s="17" t="s">
        <v>447</v>
      </c>
    </row>
    <row r="320" spans="1:16" ht="12.75">
      <c r="A320" s="17" t="s">
        <v>1444</v>
      </c>
      <c r="B320" s="17" t="s">
        <v>1445</v>
      </c>
      <c r="C320" s="17" t="s">
        <v>1446</v>
      </c>
      <c r="D320" s="17">
        <v>0</v>
      </c>
      <c r="E320" s="17">
        <v>1000</v>
      </c>
      <c r="F320" s="17">
        <v>0</v>
      </c>
      <c r="G320" s="17">
        <v>0</v>
      </c>
      <c r="H320" s="17" t="s">
        <v>447</v>
      </c>
      <c r="I320" s="17" t="s">
        <v>447</v>
      </c>
      <c r="J320" s="17" t="s">
        <v>447</v>
      </c>
      <c r="K320" s="17" t="s">
        <v>447</v>
      </c>
      <c r="L320" s="17">
        <v>49903</v>
      </c>
      <c r="M320" s="17" t="s">
        <v>447</v>
      </c>
      <c r="N320" s="17" t="s">
        <v>447</v>
      </c>
      <c r="O320" s="17">
        <v>2</v>
      </c>
      <c r="P320" s="17" t="s">
        <v>1447</v>
      </c>
    </row>
    <row r="321" spans="1:16" ht="12.75">
      <c r="A321" s="17" t="s">
        <v>1448</v>
      </c>
      <c r="B321" s="17" t="s">
        <v>447</v>
      </c>
      <c r="C321" s="17" t="s">
        <v>1449</v>
      </c>
      <c r="D321" s="17">
        <v>-1000</v>
      </c>
      <c r="E321" s="17">
        <v>1000</v>
      </c>
      <c r="F321" s="17">
        <v>0</v>
      </c>
      <c r="G321" s="17">
        <v>0</v>
      </c>
      <c r="H321" s="17" t="s">
        <v>447</v>
      </c>
      <c r="I321" s="17" t="s">
        <v>447</v>
      </c>
      <c r="J321" s="17" t="s">
        <v>447</v>
      </c>
      <c r="K321" s="17" t="s">
        <v>447</v>
      </c>
      <c r="L321" s="17">
        <v>49903</v>
      </c>
      <c r="M321" s="17" t="s">
        <v>447</v>
      </c>
      <c r="N321" s="17" t="s">
        <v>447</v>
      </c>
      <c r="O321" s="17">
        <v>2</v>
      </c>
      <c r="P321" s="17" t="s">
        <v>1450</v>
      </c>
    </row>
    <row r="322" spans="1:16" ht="12.75">
      <c r="A322" s="17" t="s">
        <v>1451</v>
      </c>
      <c r="B322" s="17" t="s">
        <v>447</v>
      </c>
      <c r="C322" s="17" t="s">
        <v>1452</v>
      </c>
      <c r="D322" s="17">
        <v>-1000</v>
      </c>
      <c r="E322" s="17">
        <v>1000</v>
      </c>
      <c r="F322" s="17">
        <v>0</v>
      </c>
      <c r="G322" s="17">
        <v>0</v>
      </c>
      <c r="H322" s="17" t="s">
        <v>447</v>
      </c>
      <c r="I322" s="17" t="s">
        <v>447</v>
      </c>
      <c r="J322" s="17" t="s">
        <v>447</v>
      </c>
      <c r="K322" s="17" t="s">
        <v>447</v>
      </c>
      <c r="L322" s="17" t="s">
        <v>447</v>
      </c>
      <c r="M322" s="17" t="s">
        <v>447</v>
      </c>
      <c r="N322" s="17" t="s">
        <v>447</v>
      </c>
      <c r="O322" s="17">
        <v>1</v>
      </c>
      <c r="P322" s="17" t="s">
        <v>447</v>
      </c>
    </row>
    <row r="323" spans="1:16" ht="12.75">
      <c r="A323" s="17" t="s">
        <v>1453</v>
      </c>
      <c r="B323" s="17" t="s">
        <v>1445</v>
      </c>
      <c r="C323" s="17" t="s">
        <v>1454</v>
      </c>
      <c r="D323" s="17">
        <v>-1000</v>
      </c>
      <c r="E323" s="17">
        <v>1000</v>
      </c>
      <c r="F323" s="17">
        <v>0</v>
      </c>
      <c r="G323" s="17">
        <v>0</v>
      </c>
      <c r="H323" s="17" t="s">
        <v>447</v>
      </c>
      <c r="I323" s="17" t="s">
        <v>447</v>
      </c>
      <c r="J323" s="17" t="s">
        <v>447</v>
      </c>
      <c r="K323" s="17" t="s">
        <v>447</v>
      </c>
      <c r="L323" s="17">
        <v>49903</v>
      </c>
      <c r="M323" s="17" t="s">
        <v>447</v>
      </c>
      <c r="N323" s="17" t="s">
        <v>447</v>
      </c>
      <c r="O323" s="17">
        <v>2</v>
      </c>
      <c r="P323" s="17" t="s">
        <v>1455</v>
      </c>
    </row>
    <row r="324" spans="1:16" ht="12.75">
      <c r="A324" s="17" t="s">
        <v>1456</v>
      </c>
      <c r="B324" s="17" t="s">
        <v>447</v>
      </c>
      <c r="C324" s="17" t="s">
        <v>1457</v>
      </c>
      <c r="D324" s="17">
        <v>0</v>
      </c>
      <c r="E324" s="17">
        <v>1000</v>
      </c>
      <c r="F324" s="17">
        <v>0</v>
      </c>
      <c r="G324" s="17">
        <v>0</v>
      </c>
      <c r="H324" s="17" t="s">
        <v>447</v>
      </c>
      <c r="I324" s="17" t="s">
        <v>447</v>
      </c>
      <c r="J324" s="17" t="s">
        <v>447</v>
      </c>
      <c r="K324" s="17" t="s">
        <v>447</v>
      </c>
      <c r="L324" s="17">
        <v>49903</v>
      </c>
      <c r="M324" s="17" t="s">
        <v>447</v>
      </c>
      <c r="N324" s="17" t="s">
        <v>447</v>
      </c>
      <c r="O324" s="17">
        <v>2</v>
      </c>
      <c r="P324" s="17" t="s">
        <v>1458</v>
      </c>
    </row>
    <row r="325" spans="1:16" ht="12.75">
      <c r="A325" s="17" t="s">
        <v>1459</v>
      </c>
      <c r="B325" s="17" t="s">
        <v>447</v>
      </c>
      <c r="C325" s="17" t="s">
        <v>1460</v>
      </c>
      <c r="D325" s="17">
        <v>-1000</v>
      </c>
      <c r="E325" s="17">
        <v>1000</v>
      </c>
      <c r="F325" s="17">
        <v>0</v>
      </c>
      <c r="G325" s="17">
        <v>0</v>
      </c>
      <c r="H325" s="17" t="s">
        <v>447</v>
      </c>
      <c r="I325" s="17" t="s">
        <v>447</v>
      </c>
      <c r="J325" s="17" t="s">
        <v>447</v>
      </c>
      <c r="K325" s="17" t="s">
        <v>447</v>
      </c>
      <c r="L325" s="17" t="s">
        <v>447</v>
      </c>
      <c r="M325" s="17" t="s">
        <v>447</v>
      </c>
      <c r="N325" s="17" t="s">
        <v>447</v>
      </c>
      <c r="O325" s="17">
        <v>1</v>
      </c>
      <c r="P325" s="17" t="s">
        <v>447</v>
      </c>
    </row>
    <row r="326" spans="1:16" ht="12.75">
      <c r="A326" s="17" t="s">
        <v>1461</v>
      </c>
      <c r="B326" s="17" t="s">
        <v>447</v>
      </c>
      <c r="C326" s="17" t="s">
        <v>1462</v>
      </c>
      <c r="D326" s="17">
        <v>-1000</v>
      </c>
      <c r="E326" s="17">
        <v>1000</v>
      </c>
      <c r="F326" s="17">
        <v>0</v>
      </c>
      <c r="G326" s="17">
        <v>0</v>
      </c>
      <c r="H326" s="17" t="s">
        <v>447</v>
      </c>
      <c r="I326" s="17" t="s">
        <v>447</v>
      </c>
      <c r="J326" s="17" t="s">
        <v>447</v>
      </c>
      <c r="K326" s="17" t="s">
        <v>447</v>
      </c>
      <c r="L326" s="17" t="s">
        <v>447</v>
      </c>
      <c r="M326" s="17" t="s">
        <v>447</v>
      </c>
      <c r="N326" s="17" t="s">
        <v>447</v>
      </c>
      <c r="O326" s="17">
        <v>1</v>
      </c>
      <c r="P326" s="17" t="s">
        <v>447</v>
      </c>
    </row>
    <row r="327" spans="1:16" ht="12.75">
      <c r="A327" s="17" t="s">
        <v>196</v>
      </c>
      <c r="B327" s="17" t="s">
        <v>197</v>
      </c>
      <c r="C327" s="17" t="s">
        <v>1463</v>
      </c>
      <c r="D327" s="17">
        <v>-1000</v>
      </c>
      <c r="E327" s="17">
        <v>1000</v>
      </c>
      <c r="F327" s="17">
        <v>0</v>
      </c>
      <c r="G327" s="17">
        <v>0</v>
      </c>
      <c r="H327" s="17" t="s">
        <v>447</v>
      </c>
      <c r="I327" s="17" t="s">
        <v>447</v>
      </c>
      <c r="J327" s="17" t="s">
        <v>199</v>
      </c>
      <c r="K327" s="17" t="s">
        <v>447</v>
      </c>
      <c r="L327" s="17" t="s">
        <v>447</v>
      </c>
      <c r="M327" s="17" t="s">
        <v>447</v>
      </c>
      <c r="N327" s="17" t="s">
        <v>447</v>
      </c>
      <c r="O327" s="17">
        <v>1</v>
      </c>
      <c r="P327" s="17" t="s">
        <v>200</v>
      </c>
    </row>
    <row r="328" spans="1:16" ht="12.75">
      <c r="A328" s="17" t="s">
        <v>1464</v>
      </c>
      <c r="B328" s="17" t="s">
        <v>197</v>
      </c>
      <c r="C328" s="17" t="s">
        <v>1465</v>
      </c>
      <c r="D328" s="17">
        <v>-1000</v>
      </c>
      <c r="E328" s="17">
        <v>1000</v>
      </c>
      <c r="F328" s="17">
        <v>0</v>
      </c>
      <c r="G328" s="17">
        <v>0</v>
      </c>
      <c r="H328" s="17" t="s">
        <v>447</v>
      </c>
      <c r="I328" s="17" t="s">
        <v>447</v>
      </c>
      <c r="J328" s="17" t="s">
        <v>199</v>
      </c>
      <c r="K328" s="17" t="s">
        <v>447</v>
      </c>
      <c r="L328" s="17">
        <v>1690</v>
      </c>
      <c r="M328" s="17" t="s">
        <v>447</v>
      </c>
      <c r="N328" s="17" t="s">
        <v>447</v>
      </c>
      <c r="O328" s="17">
        <v>2</v>
      </c>
      <c r="P328" s="17" t="s">
        <v>200</v>
      </c>
    </row>
    <row r="329" spans="1:16" ht="12.75">
      <c r="A329" s="17" t="s">
        <v>1466</v>
      </c>
      <c r="B329" s="17" t="s">
        <v>447</v>
      </c>
      <c r="C329" s="17" t="s">
        <v>1467</v>
      </c>
      <c r="D329" s="17">
        <v>0</v>
      </c>
      <c r="E329" s="17">
        <v>1000</v>
      </c>
      <c r="F329" s="17">
        <v>0</v>
      </c>
      <c r="G329" s="17">
        <v>0</v>
      </c>
      <c r="H329" s="17" t="s">
        <v>447</v>
      </c>
      <c r="I329" s="17" t="s">
        <v>447</v>
      </c>
      <c r="J329" s="17" t="s">
        <v>1468</v>
      </c>
      <c r="K329" s="17" t="s">
        <v>447</v>
      </c>
      <c r="L329" s="17" t="s">
        <v>1469</v>
      </c>
      <c r="M329" s="17" t="s">
        <v>447</v>
      </c>
      <c r="N329" s="17" t="s">
        <v>447</v>
      </c>
      <c r="O329" s="17">
        <v>2</v>
      </c>
      <c r="P329" s="17" t="s">
        <v>1470</v>
      </c>
    </row>
    <row r="330" spans="1:16" ht="12.75">
      <c r="A330" s="17" t="s">
        <v>1471</v>
      </c>
      <c r="B330" s="17" t="s">
        <v>447</v>
      </c>
      <c r="C330" s="17" t="s">
        <v>1472</v>
      </c>
      <c r="D330" s="17">
        <v>0</v>
      </c>
      <c r="E330" s="17">
        <v>1000</v>
      </c>
      <c r="F330" s="17">
        <v>0</v>
      </c>
      <c r="G330" s="17">
        <v>0</v>
      </c>
      <c r="H330" s="17" t="s">
        <v>447</v>
      </c>
      <c r="I330" s="17" t="s">
        <v>447</v>
      </c>
      <c r="J330" s="17" t="s">
        <v>1473</v>
      </c>
      <c r="K330" s="17" t="s">
        <v>447</v>
      </c>
      <c r="L330" s="17">
        <v>44906</v>
      </c>
      <c r="M330" s="17" t="s">
        <v>447</v>
      </c>
      <c r="N330" s="17" t="s">
        <v>447</v>
      </c>
      <c r="O330" s="17">
        <v>2</v>
      </c>
      <c r="P330" s="17" t="s">
        <v>1474</v>
      </c>
    </row>
    <row r="331" spans="1:16" ht="12.75">
      <c r="A331" s="17" t="s">
        <v>201</v>
      </c>
      <c r="B331" s="17" t="s">
        <v>447</v>
      </c>
      <c r="C331" s="17" t="s">
        <v>1475</v>
      </c>
      <c r="D331" s="17">
        <v>0</v>
      </c>
      <c r="E331" s="17">
        <v>1000</v>
      </c>
      <c r="F331" s="17">
        <v>0</v>
      </c>
      <c r="G331" s="17">
        <v>0</v>
      </c>
      <c r="H331" s="17" t="s">
        <v>447</v>
      </c>
      <c r="I331" s="17" t="s">
        <v>447</v>
      </c>
      <c r="J331" s="17" t="s">
        <v>447</v>
      </c>
      <c r="K331" s="17" t="s">
        <v>447</v>
      </c>
      <c r="L331" s="17" t="s">
        <v>447</v>
      </c>
      <c r="M331" s="17" t="s">
        <v>447</v>
      </c>
      <c r="N331" s="17" t="s">
        <v>447</v>
      </c>
      <c r="O331" s="17">
        <v>1</v>
      </c>
      <c r="P331" s="17" t="s">
        <v>203</v>
      </c>
    </row>
    <row r="332" spans="1:16" ht="12.75">
      <c r="A332" s="17" t="s">
        <v>204</v>
      </c>
      <c r="B332" s="17" t="s">
        <v>447</v>
      </c>
      <c r="C332" s="17" t="s">
        <v>1476</v>
      </c>
      <c r="D332" s="17">
        <v>0</v>
      </c>
      <c r="E332" s="17">
        <v>1000</v>
      </c>
      <c r="F332" s="17">
        <v>0</v>
      </c>
      <c r="G332" s="17">
        <v>0</v>
      </c>
      <c r="H332" s="17" t="s">
        <v>447</v>
      </c>
      <c r="I332" s="17" t="s">
        <v>447</v>
      </c>
      <c r="J332" s="17" t="s">
        <v>206</v>
      </c>
      <c r="K332" s="17" t="s">
        <v>447</v>
      </c>
      <c r="L332" s="17" t="s">
        <v>447</v>
      </c>
      <c r="M332" s="17" t="s">
        <v>447</v>
      </c>
      <c r="N332" s="17" t="s">
        <v>447</v>
      </c>
      <c r="O332" s="17">
        <v>1</v>
      </c>
      <c r="P332" s="17" t="s">
        <v>207</v>
      </c>
    </row>
    <row r="333" spans="1:16" ht="12.75">
      <c r="A333" s="17" t="s">
        <v>1477</v>
      </c>
      <c r="B333" s="17" t="s">
        <v>447</v>
      </c>
      <c r="C333" s="17" t="s">
        <v>1478</v>
      </c>
      <c r="D333" s="17">
        <v>-1000</v>
      </c>
      <c r="E333" s="17">
        <v>1000</v>
      </c>
      <c r="F333" s="17">
        <v>0</v>
      </c>
      <c r="G333" s="17">
        <v>0</v>
      </c>
      <c r="H333" s="17" t="s">
        <v>447</v>
      </c>
      <c r="I333" s="17" t="s">
        <v>447</v>
      </c>
      <c r="J333" s="17" t="s">
        <v>447</v>
      </c>
      <c r="K333" s="17" t="s">
        <v>447</v>
      </c>
      <c r="L333" s="17" t="s">
        <v>447</v>
      </c>
      <c r="M333" s="17" t="s">
        <v>447</v>
      </c>
      <c r="N333" s="17" t="s">
        <v>447</v>
      </c>
      <c r="O333" s="17">
        <v>1</v>
      </c>
      <c r="P333" s="17" t="s">
        <v>447</v>
      </c>
    </row>
    <row r="334" spans="1:16" ht="12.75">
      <c r="A334" s="17" t="s">
        <v>1479</v>
      </c>
      <c r="B334" s="17" t="s">
        <v>447</v>
      </c>
      <c r="C334" s="17" t="s">
        <v>1480</v>
      </c>
      <c r="D334" s="17">
        <v>-1000</v>
      </c>
      <c r="E334" s="17">
        <v>1000</v>
      </c>
      <c r="F334" s="17">
        <v>0</v>
      </c>
      <c r="G334" s="17">
        <v>0</v>
      </c>
      <c r="H334" s="17" t="s">
        <v>447</v>
      </c>
      <c r="I334" s="17" t="s">
        <v>447</v>
      </c>
      <c r="J334" s="17" t="s">
        <v>447</v>
      </c>
      <c r="K334" s="17" t="s">
        <v>447</v>
      </c>
      <c r="L334" s="17" t="s">
        <v>447</v>
      </c>
      <c r="M334" s="17" t="s">
        <v>447</v>
      </c>
      <c r="N334" s="17" t="s">
        <v>447</v>
      </c>
      <c r="O334" s="17">
        <v>1</v>
      </c>
      <c r="P334" s="17" t="s">
        <v>447</v>
      </c>
    </row>
    <row r="335" spans="1:16" ht="12.75">
      <c r="A335" s="17" t="s">
        <v>1481</v>
      </c>
      <c r="B335" s="17" t="s">
        <v>447</v>
      </c>
      <c r="C335" s="17" t="s">
        <v>1482</v>
      </c>
      <c r="D335" s="17">
        <v>-1000</v>
      </c>
      <c r="E335" s="17">
        <v>1000</v>
      </c>
      <c r="F335" s="17">
        <v>0</v>
      </c>
      <c r="G335" s="17">
        <v>0</v>
      </c>
      <c r="H335" s="17" t="s">
        <v>447</v>
      </c>
      <c r="I335" s="17" t="s">
        <v>447</v>
      </c>
      <c r="J335" s="17" t="s">
        <v>447</v>
      </c>
      <c r="K335" s="17" t="s">
        <v>447</v>
      </c>
      <c r="L335" s="17" t="s">
        <v>447</v>
      </c>
      <c r="M335" s="17" t="s">
        <v>447</v>
      </c>
      <c r="N335" s="17" t="s">
        <v>447</v>
      </c>
      <c r="O335" s="17">
        <v>1</v>
      </c>
      <c r="P335" s="17" t="s">
        <v>447</v>
      </c>
    </row>
    <row r="336" spans="1:16" ht="12.75">
      <c r="A336" s="17" t="s">
        <v>1483</v>
      </c>
      <c r="B336" s="17" t="s">
        <v>447</v>
      </c>
      <c r="C336" s="17" t="s">
        <v>1484</v>
      </c>
      <c r="D336" s="17">
        <v>-1000</v>
      </c>
      <c r="E336" s="17">
        <v>1000</v>
      </c>
      <c r="F336" s="17">
        <v>0</v>
      </c>
      <c r="G336" s="17">
        <v>0</v>
      </c>
      <c r="H336" s="17" t="s">
        <v>447</v>
      </c>
      <c r="I336" s="17" t="s">
        <v>447</v>
      </c>
      <c r="J336" s="17" t="s">
        <v>447</v>
      </c>
      <c r="K336" s="17" t="s">
        <v>447</v>
      </c>
      <c r="L336" s="17" t="s">
        <v>447</v>
      </c>
      <c r="M336" s="17" t="s">
        <v>447</v>
      </c>
      <c r="N336" s="17" t="s">
        <v>447</v>
      </c>
      <c r="O336" s="17">
        <v>1</v>
      </c>
      <c r="P336" s="17" t="s">
        <v>447</v>
      </c>
    </row>
    <row r="337" spans="1:16" ht="12.75">
      <c r="A337" s="17" t="s">
        <v>1485</v>
      </c>
      <c r="B337" s="17" t="s">
        <v>1486</v>
      </c>
      <c r="C337" s="17" t="s">
        <v>1487</v>
      </c>
      <c r="D337" s="17">
        <v>-1000</v>
      </c>
      <c r="E337" s="17">
        <v>1000</v>
      </c>
      <c r="F337" s="17">
        <v>0</v>
      </c>
      <c r="G337" s="17">
        <v>0</v>
      </c>
      <c r="H337" s="17" t="s">
        <v>447</v>
      </c>
      <c r="I337" s="17" t="s">
        <v>447</v>
      </c>
      <c r="J337" s="17" t="s">
        <v>1488</v>
      </c>
      <c r="K337" s="17" t="s">
        <v>447</v>
      </c>
      <c r="L337" s="17">
        <v>54015</v>
      </c>
      <c r="M337" s="17" t="s">
        <v>447</v>
      </c>
      <c r="N337" s="17" t="s">
        <v>447</v>
      </c>
      <c r="O337" s="17">
        <v>2</v>
      </c>
      <c r="P337" s="17" t="s">
        <v>1489</v>
      </c>
    </row>
    <row r="338" spans="1:16" ht="12.75">
      <c r="A338" s="17" t="s">
        <v>1490</v>
      </c>
      <c r="B338" s="17" t="s">
        <v>1491</v>
      </c>
      <c r="C338" s="17" t="s">
        <v>1492</v>
      </c>
      <c r="D338" s="17">
        <v>0</v>
      </c>
      <c r="E338" s="17">
        <v>1000</v>
      </c>
      <c r="F338" s="17">
        <v>0</v>
      </c>
      <c r="G338" s="17">
        <v>0</v>
      </c>
      <c r="H338" s="17" t="s">
        <v>447</v>
      </c>
      <c r="I338" s="17" t="s">
        <v>447</v>
      </c>
      <c r="J338" s="17" t="s">
        <v>1493</v>
      </c>
      <c r="K338" s="17" t="s">
        <v>447</v>
      </c>
      <c r="L338" s="17" t="s">
        <v>1494</v>
      </c>
      <c r="M338" s="17" t="s">
        <v>447</v>
      </c>
      <c r="N338" s="17" t="s">
        <v>447</v>
      </c>
      <c r="O338" s="17">
        <v>2</v>
      </c>
      <c r="P338" s="17" t="s">
        <v>1495</v>
      </c>
    </row>
    <row r="339" spans="1:16" ht="12.75">
      <c r="A339" s="17" t="s">
        <v>1496</v>
      </c>
      <c r="B339" s="17" t="s">
        <v>1497</v>
      </c>
      <c r="C339" s="17" t="s">
        <v>1498</v>
      </c>
      <c r="D339" s="17">
        <v>-1000</v>
      </c>
      <c r="E339" s="17">
        <v>1000</v>
      </c>
      <c r="F339" s="17">
        <v>0</v>
      </c>
      <c r="G339" s="17">
        <v>0</v>
      </c>
      <c r="H339" s="17" t="s">
        <v>447</v>
      </c>
      <c r="I339" s="17" t="s">
        <v>447</v>
      </c>
      <c r="J339" s="17" t="s">
        <v>447</v>
      </c>
      <c r="K339" s="17" t="s">
        <v>447</v>
      </c>
      <c r="L339" s="17">
        <v>50625</v>
      </c>
      <c r="M339" s="17" t="s">
        <v>447</v>
      </c>
      <c r="N339" s="17" t="s">
        <v>447</v>
      </c>
      <c r="O339" s="17">
        <v>2</v>
      </c>
      <c r="P339" s="17" t="s">
        <v>1499</v>
      </c>
    </row>
    <row r="340" spans="1:16" ht="12.75">
      <c r="A340" s="17" t="s">
        <v>1500</v>
      </c>
      <c r="B340" s="17" t="s">
        <v>1501</v>
      </c>
      <c r="C340" s="17" t="s">
        <v>1502</v>
      </c>
      <c r="D340" s="17">
        <v>0</v>
      </c>
      <c r="E340" s="17">
        <v>1000</v>
      </c>
      <c r="F340" s="17">
        <v>0</v>
      </c>
      <c r="G340" s="17">
        <v>0</v>
      </c>
      <c r="H340" s="17" t="s">
        <v>447</v>
      </c>
      <c r="I340" s="17" t="s">
        <v>447</v>
      </c>
      <c r="J340" s="17" t="s">
        <v>1503</v>
      </c>
      <c r="K340" s="17" t="s">
        <v>447</v>
      </c>
      <c r="L340" s="17">
        <v>55018</v>
      </c>
      <c r="M340" s="17" t="s">
        <v>447</v>
      </c>
      <c r="N340" s="17" t="s">
        <v>447</v>
      </c>
      <c r="O340" s="17">
        <v>2</v>
      </c>
      <c r="P340" s="17" t="s">
        <v>1504</v>
      </c>
    </row>
    <row r="341" spans="1:16" ht="12.75">
      <c r="A341" s="17" t="s">
        <v>1505</v>
      </c>
      <c r="B341" s="17" t="s">
        <v>447</v>
      </c>
      <c r="C341" s="17" t="s">
        <v>1506</v>
      </c>
      <c r="D341" s="17">
        <v>-1000</v>
      </c>
      <c r="E341" s="17">
        <v>1000</v>
      </c>
      <c r="F341" s="17">
        <v>0</v>
      </c>
      <c r="G341" s="17">
        <v>0</v>
      </c>
      <c r="H341" s="17" t="s">
        <v>447</v>
      </c>
      <c r="I341" s="17" t="s">
        <v>447</v>
      </c>
      <c r="J341" s="17" t="s">
        <v>447</v>
      </c>
      <c r="K341" s="17" t="s">
        <v>447</v>
      </c>
      <c r="L341" s="17" t="s">
        <v>447</v>
      </c>
      <c r="M341" s="17" t="s">
        <v>447</v>
      </c>
      <c r="N341" s="17" t="s">
        <v>447</v>
      </c>
      <c r="O341" s="17">
        <v>1</v>
      </c>
      <c r="P341" s="17" t="s">
        <v>447</v>
      </c>
    </row>
    <row r="342" spans="1:16" ht="12.75">
      <c r="A342" s="17" t="s">
        <v>1507</v>
      </c>
      <c r="B342" s="17" t="s">
        <v>447</v>
      </c>
      <c r="C342" s="17" t="s">
        <v>1508</v>
      </c>
      <c r="D342" s="17">
        <v>-1000</v>
      </c>
      <c r="E342" s="17">
        <v>1000</v>
      </c>
      <c r="F342" s="17">
        <v>0</v>
      </c>
      <c r="G342" s="17">
        <v>0</v>
      </c>
      <c r="H342" s="17" t="s">
        <v>447</v>
      </c>
      <c r="I342" s="17" t="s">
        <v>447</v>
      </c>
      <c r="J342" s="17" t="s">
        <v>447</v>
      </c>
      <c r="K342" s="17" t="s">
        <v>447</v>
      </c>
      <c r="L342" s="17" t="s">
        <v>447</v>
      </c>
      <c r="M342" s="17" t="s">
        <v>447</v>
      </c>
      <c r="N342" s="17" t="s">
        <v>447</v>
      </c>
      <c r="O342" s="17">
        <v>1</v>
      </c>
      <c r="P342" s="17" t="s">
        <v>447</v>
      </c>
    </row>
    <row r="343" spans="1:16" ht="12.75">
      <c r="A343" s="17" t="s">
        <v>1509</v>
      </c>
      <c r="B343" s="17" t="s">
        <v>1510</v>
      </c>
      <c r="C343" s="17" t="s">
        <v>1511</v>
      </c>
      <c r="D343" s="17">
        <v>-1000</v>
      </c>
      <c r="E343" s="17">
        <v>1000</v>
      </c>
      <c r="F343" s="17">
        <v>0</v>
      </c>
      <c r="G343" s="17">
        <v>0</v>
      </c>
      <c r="H343" s="17" t="s">
        <v>447</v>
      </c>
      <c r="I343" s="17" t="s">
        <v>447</v>
      </c>
      <c r="J343" s="17" t="s">
        <v>447</v>
      </c>
      <c r="K343" s="17" t="s">
        <v>447</v>
      </c>
      <c r="L343" s="17">
        <v>16210</v>
      </c>
      <c r="M343" s="17" t="s">
        <v>1512</v>
      </c>
      <c r="N343" s="17">
        <v>16210</v>
      </c>
      <c r="O343" s="17">
        <v>2</v>
      </c>
      <c r="P343" s="17" t="s">
        <v>447</v>
      </c>
    </row>
    <row r="344" spans="1:16" ht="12.75">
      <c r="A344" s="17" t="s">
        <v>1513</v>
      </c>
      <c r="B344" s="17" t="s">
        <v>1514</v>
      </c>
      <c r="C344" s="17" t="s">
        <v>1515</v>
      </c>
      <c r="D344" s="17">
        <v>-1000</v>
      </c>
      <c r="E344" s="17">
        <v>1000</v>
      </c>
      <c r="F344" s="17">
        <v>0</v>
      </c>
      <c r="G344" s="17">
        <v>0</v>
      </c>
      <c r="H344" s="17" t="s">
        <v>447</v>
      </c>
      <c r="I344" s="17" t="s">
        <v>447</v>
      </c>
      <c r="J344" s="17" t="s">
        <v>447</v>
      </c>
      <c r="K344" s="17" t="s">
        <v>447</v>
      </c>
      <c r="L344" s="17" t="s">
        <v>447</v>
      </c>
      <c r="M344" s="17" t="s">
        <v>447</v>
      </c>
      <c r="N344" s="17" t="s">
        <v>447</v>
      </c>
      <c r="O344" s="17">
        <v>1</v>
      </c>
      <c r="P344" s="17" t="s">
        <v>447</v>
      </c>
    </row>
    <row r="345" spans="1:16" ht="12.75">
      <c r="A345" s="17" t="s">
        <v>1516</v>
      </c>
      <c r="B345" s="17" t="s">
        <v>1517</v>
      </c>
      <c r="C345" s="17" t="s">
        <v>1518</v>
      </c>
      <c r="D345" s="17">
        <v>-1000</v>
      </c>
      <c r="E345" s="17">
        <v>1000</v>
      </c>
      <c r="F345" s="17">
        <v>0</v>
      </c>
      <c r="G345" s="17">
        <v>0</v>
      </c>
      <c r="H345" s="17" t="s">
        <v>447</v>
      </c>
      <c r="I345" s="17" t="s">
        <v>447</v>
      </c>
      <c r="J345" s="17" t="s">
        <v>447</v>
      </c>
      <c r="K345" s="17" t="s">
        <v>447</v>
      </c>
      <c r="L345" s="17">
        <v>10270</v>
      </c>
      <c r="M345" s="17" t="s">
        <v>1519</v>
      </c>
      <c r="N345" s="17">
        <v>10270</v>
      </c>
      <c r="O345" s="17">
        <v>2</v>
      </c>
      <c r="P345" s="17" t="s">
        <v>447</v>
      </c>
    </row>
    <row r="346" spans="1:16" ht="12.75">
      <c r="A346" s="17" t="s">
        <v>1520</v>
      </c>
      <c r="B346" s="17" t="s">
        <v>447</v>
      </c>
      <c r="C346" s="17" t="s">
        <v>1521</v>
      </c>
      <c r="D346" s="17">
        <v>-1000</v>
      </c>
      <c r="E346" s="17">
        <v>1000</v>
      </c>
      <c r="F346" s="17">
        <v>0</v>
      </c>
      <c r="G346" s="17">
        <v>0</v>
      </c>
      <c r="H346" s="17" t="s">
        <v>447</v>
      </c>
      <c r="I346" s="17" t="s">
        <v>447</v>
      </c>
      <c r="J346" s="17" t="s">
        <v>447</v>
      </c>
      <c r="K346" s="17" t="s">
        <v>447</v>
      </c>
      <c r="L346" s="17" t="s">
        <v>447</v>
      </c>
      <c r="M346" s="17" t="s">
        <v>447</v>
      </c>
      <c r="N346" s="17" t="s">
        <v>447</v>
      </c>
      <c r="O346" s="17">
        <v>1</v>
      </c>
      <c r="P346" s="17" t="s">
        <v>447</v>
      </c>
    </row>
    <row r="347" spans="1:16" ht="12.75">
      <c r="A347" s="17" t="s">
        <v>1522</v>
      </c>
      <c r="B347" s="17" t="s">
        <v>1523</v>
      </c>
      <c r="C347" s="17" t="s">
        <v>1524</v>
      </c>
      <c r="D347" s="17">
        <v>-1000</v>
      </c>
      <c r="E347" s="17">
        <v>1000</v>
      </c>
      <c r="F347" s="17">
        <v>0</v>
      </c>
      <c r="G347" s="17">
        <v>0</v>
      </c>
      <c r="H347" s="17" t="s">
        <v>447</v>
      </c>
      <c r="I347" s="17" t="s">
        <v>447</v>
      </c>
      <c r="J347" s="17" t="s">
        <v>447</v>
      </c>
      <c r="K347" s="17" t="s">
        <v>447</v>
      </c>
      <c r="L347" s="17" t="s">
        <v>1525</v>
      </c>
      <c r="M347" s="17" t="s">
        <v>447</v>
      </c>
      <c r="N347" s="17" t="s">
        <v>447</v>
      </c>
      <c r="O347" s="17">
        <v>2</v>
      </c>
      <c r="P347" s="17" t="s">
        <v>447</v>
      </c>
    </row>
    <row r="348" spans="1:16" ht="12.75">
      <c r="A348" s="17" t="s">
        <v>1526</v>
      </c>
      <c r="B348" s="17" t="s">
        <v>1527</v>
      </c>
      <c r="C348" s="17" t="s">
        <v>1528</v>
      </c>
      <c r="D348" s="17">
        <v>-1000</v>
      </c>
      <c r="E348" s="17">
        <v>1000</v>
      </c>
      <c r="F348" s="17">
        <v>0</v>
      </c>
      <c r="G348" s="17">
        <v>0</v>
      </c>
      <c r="H348" s="17" t="s">
        <v>447</v>
      </c>
      <c r="I348" s="17" t="s">
        <v>447</v>
      </c>
      <c r="J348" s="17" t="s">
        <v>447</v>
      </c>
      <c r="K348" s="17" t="s">
        <v>447</v>
      </c>
      <c r="L348" s="17" t="s">
        <v>447</v>
      </c>
      <c r="M348" s="17" t="s">
        <v>447</v>
      </c>
      <c r="N348" s="17" t="s">
        <v>447</v>
      </c>
      <c r="O348" s="17">
        <v>1</v>
      </c>
      <c r="P348" s="17" t="s">
        <v>447</v>
      </c>
    </row>
    <row r="349" spans="1:16" ht="12.75">
      <c r="A349" s="17" t="s">
        <v>1529</v>
      </c>
      <c r="B349" s="17" t="s">
        <v>447</v>
      </c>
      <c r="C349" s="17" t="s">
        <v>1530</v>
      </c>
      <c r="D349" s="17">
        <v>-1000</v>
      </c>
      <c r="E349" s="17">
        <v>1000</v>
      </c>
      <c r="F349" s="17">
        <v>0</v>
      </c>
      <c r="G349" s="17">
        <v>0</v>
      </c>
      <c r="H349" s="17" t="s">
        <v>447</v>
      </c>
      <c r="I349" s="17" t="s">
        <v>447</v>
      </c>
      <c r="J349" s="17" t="s">
        <v>447</v>
      </c>
      <c r="K349" s="17" t="s">
        <v>447</v>
      </c>
      <c r="L349" s="17" t="s">
        <v>447</v>
      </c>
      <c r="M349" s="17" t="s">
        <v>447</v>
      </c>
      <c r="N349" s="17" t="s">
        <v>447</v>
      </c>
      <c r="O349" s="17">
        <v>1</v>
      </c>
      <c r="P349" s="17" t="s">
        <v>447</v>
      </c>
    </row>
    <row r="350" spans="1:16" ht="12.75">
      <c r="A350" s="17" t="s">
        <v>1531</v>
      </c>
      <c r="B350" s="17" t="s">
        <v>447</v>
      </c>
      <c r="C350" s="17" t="s">
        <v>1532</v>
      </c>
      <c r="D350" s="17">
        <v>-1000</v>
      </c>
      <c r="E350" s="17">
        <v>1000</v>
      </c>
      <c r="F350" s="17">
        <v>0</v>
      </c>
      <c r="G350" s="17">
        <v>0</v>
      </c>
      <c r="H350" s="17" t="s">
        <v>447</v>
      </c>
      <c r="I350" s="17" t="s">
        <v>447</v>
      </c>
      <c r="J350" s="17" t="s">
        <v>447</v>
      </c>
      <c r="K350" s="17" t="s">
        <v>447</v>
      </c>
      <c r="L350" s="17">
        <v>42347</v>
      </c>
      <c r="M350" s="17" t="s">
        <v>1533</v>
      </c>
      <c r="N350" s="17">
        <v>42347</v>
      </c>
      <c r="O350" s="17">
        <v>2</v>
      </c>
      <c r="P350" s="17" t="s">
        <v>447</v>
      </c>
    </row>
    <row r="351" spans="1:16" ht="12.75">
      <c r="A351" s="17" t="s">
        <v>1534</v>
      </c>
      <c r="B351" s="17" t="s">
        <v>447</v>
      </c>
      <c r="C351" s="17" t="s">
        <v>1515</v>
      </c>
      <c r="D351" s="17">
        <v>-1000</v>
      </c>
      <c r="E351" s="17">
        <v>1000</v>
      </c>
      <c r="F351" s="17">
        <v>0</v>
      </c>
      <c r="G351" s="17">
        <v>0</v>
      </c>
      <c r="H351" s="17" t="s">
        <v>447</v>
      </c>
      <c r="I351" s="17" t="s">
        <v>447</v>
      </c>
      <c r="J351" s="17" t="s">
        <v>447</v>
      </c>
      <c r="K351" s="17" t="s">
        <v>447</v>
      </c>
      <c r="L351" s="17" t="s">
        <v>447</v>
      </c>
      <c r="M351" s="17" t="s">
        <v>447</v>
      </c>
      <c r="N351" s="17" t="s">
        <v>447</v>
      </c>
      <c r="O351" s="17">
        <v>1</v>
      </c>
      <c r="P351" s="17" t="s">
        <v>447</v>
      </c>
    </row>
    <row r="352" spans="1:16" ht="12.75">
      <c r="A352" s="17" t="s">
        <v>1535</v>
      </c>
      <c r="B352" s="17" t="s">
        <v>1536</v>
      </c>
      <c r="C352" s="17" t="s">
        <v>1537</v>
      </c>
      <c r="D352" s="17">
        <v>0</v>
      </c>
      <c r="E352" s="17">
        <v>1000</v>
      </c>
      <c r="F352" s="17">
        <v>0</v>
      </c>
      <c r="G352" s="17">
        <v>0</v>
      </c>
      <c r="H352" s="17" t="s">
        <v>447</v>
      </c>
      <c r="I352" s="17" t="s">
        <v>447</v>
      </c>
      <c r="J352" s="17" t="s">
        <v>1538</v>
      </c>
      <c r="K352" s="17" t="s">
        <v>447</v>
      </c>
      <c r="L352" s="17">
        <v>24195</v>
      </c>
      <c r="M352" s="17" t="s">
        <v>447</v>
      </c>
      <c r="N352" s="17" t="s">
        <v>447</v>
      </c>
      <c r="O352" s="17">
        <v>2</v>
      </c>
      <c r="P352" s="17" t="s">
        <v>1539</v>
      </c>
    </row>
    <row r="353" spans="1:16" ht="12.75">
      <c r="A353" s="17" t="s">
        <v>1540</v>
      </c>
      <c r="B353" s="17" t="s">
        <v>1541</v>
      </c>
      <c r="C353" s="17" t="s">
        <v>1542</v>
      </c>
      <c r="D353" s="17">
        <v>-1000</v>
      </c>
      <c r="E353" s="17">
        <v>1000</v>
      </c>
      <c r="F353" s="17">
        <v>0</v>
      </c>
      <c r="G353" s="17">
        <v>0</v>
      </c>
      <c r="H353" s="17" t="s">
        <v>447</v>
      </c>
      <c r="I353" s="17" t="s">
        <v>447</v>
      </c>
      <c r="J353" s="17" t="s">
        <v>1543</v>
      </c>
      <c r="K353" s="17" t="s">
        <v>447</v>
      </c>
      <c r="L353" s="17">
        <v>30514</v>
      </c>
      <c r="M353" s="17" t="s">
        <v>447</v>
      </c>
      <c r="N353" s="17" t="s">
        <v>447</v>
      </c>
      <c r="O353" s="17">
        <v>2</v>
      </c>
      <c r="P353" s="17" t="s">
        <v>1544</v>
      </c>
    </row>
    <row r="354" spans="1:16" ht="12.75">
      <c r="A354" s="17" t="s">
        <v>1545</v>
      </c>
      <c r="B354" s="17" t="s">
        <v>447</v>
      </c>
      <c r="C354" s="17" t="s">
        <v>1546</v>
      </c>
      <c r="D354" s="17">
        <v>-1000</v>
      </c>
      <c r="E354" s="17">
        <v>1000</v>
      </c>
      <c r="F354" s="17">
        <v>0</v>
      </c>
      <c r="G354" s="17">
        <v>0</v>
      </c>
      <c r="H354" s="17" t="s">
        <v>447</v>
      </c>
      <c r="I354" s="17" t="s">
        <v>447</v>
      </c>
      <c r="J354" s="17" t="s">
        <v>447</v>
      </c>
      <c r="K354" s="17" t="s">
        <v>447</v>
      </c>
      <c r="L354" s="17" t="s">
        <v>447</v>
      </c>
      <c r="M354" s="17" t="s">
        <v>447</v>
      </c>
      <c r="N354" s="17" t="s">
        <v>447</v>
      </c>
      <c r="O354" s="17">
        <v>1</v>
      </c>
      <c r="P354" s="17" t="s">
        <v>447</v>
      </c>
    </row>
    <row r="355" spans="1:16" ht="12.75">
      <c r="A355" s="17" t="s">
        <v>1547</v>
      </c>
      <c r="B355" s="17" t="s">
        <v>447</v>
      </c>
      <c r="C355" s="17" t="s">
        <v>1548</v>
      </c>
      <c r="D355" s="17">
        <v>-1000</v>
      </c>
      <c r="E355" s="17">
        <v>1000</v>
      </c>
      <c r="F355" s="17">
        <v>0</v>
      </c>
      <c r="G355" s="17">
        <v>0</v>
      </c>
      <c r="H355" s="17" t="s">
        <v>447</v>
      </c>
      <c r="I355" s="17" t="s">
        <v>447</v>
      </c>
      <c r="J355" s="17" t="s">
        <v>447</v>
      </c>
      <c r="K355" s="17" t="s">
        <v>447</v>
      </c>
      <c r="L355" s="17" t="s">
        <v>447</v>
      </c>
      <c r="M355" s="17" t="s">
        <v>447</v>
      </c>
      <c r="N355" s="17" t="s">
        <v>447</v>
      </c>
      <c r="O355" s="17">
        <v>1</v>
      </c>
      <c r="P355" s="17" t="s">
        <v>447</v>
      </c>
    </row>
    <row r="356" spans="1:16" ht="12.75">
      <c r="A356" s="17" t="s">
        <v>1549</v>
      </c>
      <c r="B356" s="17" t="s">
        <v>447</v>
      </c>
      <c r="C356" s="17" t="s">
        <v>1550</v>
      </c>
      <c r="D356" s="17">
        <v>-1000</v>
      </c>
      <c r="E356" s="17">
        <v>1000</v>
      </c>
      <c r="F356" s="17">
        <v>0</v>
      </c>
      <c r="G356" s="17">
        <v>0</v>
      </c>
      <c r="H356" s="17" t="s">
        <v>447</v>
      </c>
      <c r="I356" s="17" t="s">
        <v>447</v>
      </c>
      <c r="J356" s="17" t="s">
        <v>447</v>
      </c>
      <c r="K356" s="17" t="s">
        <v>447</v>
      </c>
      <c r="L356" s="17" t="s">
        <v>447</v>
      </c>
      <c r="M356" s="17" t="s">
        <v>447</v>
      </c>
      <c r="N356" s="17" t="s">
        <v>447</v>
      </c>
      <c r="O356" s="17">
        <v>1</v>
      </c>
      <c r="P356" s="17" t="s">
        <v>447</v>
      </c>
    </row>
    <row r="357" spans="1:16" ht="12.75">
      <c r="A357" s="17" t="s">
        <v>208</v>
      </c>
      <c r="B357" s="17" t="s">
        <v>447</v>
      </c>
      <c r="C357" s="17" t="s">
        <v>1551</v>
      </c>
      <c r="D357" s="17">
        <v>0</v>
      </c>
      <c r="E357" s="17">
        <v>1000</v>
      </c>
      <c r="F357" s="17">
        <v>0</v>
      </c>
      <c r="G357" s="17">
        <v>0</v>
      </c>
      <c r="H357" s="17" t="s">
        <v>447</v>
      </c>
      <c r="I357" s="17" t="s">
        <v>447</v>
      </c>
      <c r="J357" s="17" t="s">
        <v>447</v>
      </c>
      <c r="K357" s="17" t="s">
        <v>447</v>
      </c>
      <c r="L357" s="17" t="s">
        <v>209</v>
      </c>
      <c r="M357" s="17" t="s">
        <v>447</v>
      </c>
      <c r="N357" s="17" t="s">
        <v>447</v>
      </c>
      <c r="O357" s="17">
        <v>1</v>
      </c>
      <c r="P357" s="17" t="s">
        <v>210</v>
      </c>
    </row>
    <row r="358" spans="1:16" ht="12.75">
      <c r="A358" s="17" t="s">
        <v>1552</v>
      </c>
      <c r="B358" s="17" t="s">
        <v>1553</v>
      </c>
      <c r="C358" s="17" t="s">
        <v>1554</v>
      </c>
      <c r="D358" s="17">
        <v>-1000</v>
      </c>
      <c r="E358" s="17">
        <v>1000</v>
      </c>
      <c r="F358" s="17">
        <v>0</v>
      </c>
      <c r="G358" s="17">
        <v>0</v>
      </c>
      <c r="H358" s="17" t="s">
        <v>447</v>
      </c>
      <c r="I358" s="17" t="s">
        <v>447</v>
      </c>
      <c r="J358" s="17" t="s">
        <v>1200</v>
      </c>
      <c r="K358" s="17" t="s">
        <v>447</v>
      </c>
      <c r="L358" s="17" t="s">
        <v>1555</v>
      </c>
      <c r="M358" s="17" t="s">
        <v>447</v>
      </c>
      <c r="N358" s="17" t="s">
        <v>447</v>
      </c>
      <c r="O358" s="17">
        <v>2</v>
      </c>
      <c r="P358" s="17" t="s">
        <v>738</v>
      </c>
    </row>
    <row r="359" spans="1:16" ht="12.75">
      <c r="A359" s="17" t="s">
        <v>1556</v>
      </c>
      <c r="B359" s="17" t="s">
        <v>1557</v>
      </c>
      <c r="C359" s="17" t="s">
        <v>1558</v>
      </c>
      <c r="D359" s="17">
        <v>0</v>
      </c>
      <c r="E359" s="17">
        <v>1000</v>
      </c>
      <c r="F359" s="17">
        <v>0</v>
      </c>
      <c r="G359" s="17">
        <v>0</v>
      </c>
      <c r="H359" s="17" t="s">
        <v>447</v>
      </c>
      <c r="I359" s="17" t="s">
        <v>447</v>
      </c>
      <c r="J359" s="17" t="s">
        <v>691</v>
      </c>
      <c r="K359" s="17" t="s">
        <v>447</v>
      </c>
      <c r="L359" s="17">
        <v>22357</v>
      </c>
      <c r="M359" s="17" t="s">
        <v>447</v>
      </c>
      <c r="N359" s="17" t="s">
        <v>447</v>
      </c>
      <c r="O359" s="17">
        <v>2</v>
      </c>
      <c r="P359" s="17" t="s">
        <v>692</v>
      </c>
    </row>
    <row r="360" spans="1:16" ht="12.75">
      <c r="A360" s="17" t="s">
        <v>1559</v>
      </c>
      <c r="B360" s="17" t="s">
        <v>1560</v>
      </c>
      <c r="C360" s="17" t="s">
        <v>1561</v>
      </c>
      <c r="D360" s="17">
        <v>0</v>
      </c>
      <c r="E360" s="17">
        <v>1000</v>
      </c>
      <c r="F360" s="17">
        <v>0</v>
      </c>
      <c r="G360" s="17">
        <v>0</v>
      </c>
      <c r="H360" s="17" t="s">
        <v>447</v>
      </c>
      <c r="I360" s="17" t="s">
        <v>447</v>
      </c>
      <c r="J360" s="17" t="s">
        <v>1562</v>
      </c>
      <c r="K360" s="17" t="s">
        <v>447</v>
      </c>
      <c r="L360" s="17">
        <v>45239</v>
      </c>
      <c r="M360" s="17" t="s">
        <v>447</v>
      </c>
      <c r="N360" s="17" t="s">
        <v>447</v>
      </c>
      <c r="O360" s="17">
        <v>2</v>
      </c>
      <c r="P360" s="17" t="s">
        <v>1563</v>
      </c>
    </row>
    <row r="361" spans="1:16" ht="12.75">
      <c r="A361" s="17" t="s">
        <v>1564</v>
      </c>
      <c r="B361" s="17" t="s">
        <v>1560</v>
      </c>
      <c r="C361" s="17" t="s">
        <v>1565</v>
      </c>
      <c r="D361" s="17">
        <v>0</v>
      </c>
      <c r="E361" s="17">
        <v>1000</v>
      </c>
      <c r="F361" s="17">
        <v>0</v>
      </c>
      <c r="G361" s="17">
        <v>0</v>
      </c>
      <c r="H361" s="17" t="s">
        <v>447</v>
      </c>
      <c r="I361" s="17" t="s">
        <v>447</v>
      </c>
      <c r="J361" s="17" t="s">
        <v>1562</v>
      </c>
      <c r="K361" s="17" t="s">
        <v>447</v>
      </c>
      <c r="L361" s="17">
        <v>45239</v>
      </c>
      <c r="M361" s="17" t="s">
        <v>447</v>
      </c>
      <c r="N361" s="17" t="s">
        <v>447</v>
      </c>
      <c r="O361" s="17">
        <v>2</v>
      </c>
      <c r="P361" s="17" t="s">
        <v>1566</v>
      </c>
    </row>
    <row r="362" spans="1:16" ht="12.75">
      <c r="A362" s="17" t="s">
        <v>1567</v>
      </c>
      <c r="B362" s="17" t="s">
        <v>1568</v>
      </c>
      <c r="C362" s="17" t="s">
        <v>1569</v>
      </c>
      <c r="D362" s="17">
        <v>0</v>
      </c>
      <c r="E362" s="17">
        <v>1000</v>
      </c>
      <c r="F362" s="17">
        <v>0</v>
      </c>
      <c r="G362" s="17">
        <v>0</v>
      </c>
      <c r="H362" s="17" t="s">
        <v>447</v>
      </c>
      <c r="I362" s="17" t="s">
        <v>447</v>
      </c>
      <c r="J362" s="17" t="s">
        <v>447</v>
      </c>
      <c r="K362" s="17" t="s">
        <v>447</v>
      </c>
      <c r="L362" s="17" t="s">
        <v>1570</v>
      </c>
      <c r="M362" s="17" t="s">
        <v>447</v>
      </c>
      <c r="N362" s="17" t="s">
        <v>447</v>
      </c>
      <c r="O362" s="17">
        <v>2</v>
      </c>
      <c r="P362" s="17" t="s">
        <v>1571</v>
      </c>
    </row>
    <row r="363" spans="1:16" ht="12.75">
      <c r="A363" s="17" t="s">
        <v>1572</v>
      </c>
      <c r="B363" s="17" t="s">
        <v>1568</v>
      </c>
      <c r="C363" s="17" t="s">
        <v>1573</v>
      </c>
      <c r="D363" s="17">
        <v>0</v>
      </c>
      <c r="E363" s="17">
        <v>1000</v>
      </c>
      <c r="F363" s="17">
        <v>0</v>
      </c>
      <c r="G363" s="17">
        <v>0</v>
      </c>
      <c r="H363" s="17" t="s">
        <v>447</v>
      </c>
      <c r="I363" s="17" t="s">
        <v>447</v>
      </c>
      <c r="J363" s="17" t="s">
        <v>447</v>
      </c>
      <c r="K363" s="17" t="s">
        <v>447</v>
      </c>
      <c r="L363" s="17" t="s">
        <v>1570</v>
      </c>
      <c r="M363" s="17" t="s">
        <v>447</v>
      </c>
      <c r="N363" s="17" t="s">
        <v>447</v>
      </c>
      <c r="O363" s="17">
        <v>2</v>
      </c>
      <c r="P363" s="17" t="s">
        <v>1574</v>
      </c>
    </row>
    <row r="364" spans="1:16" ht="12.75">
      <c r="A364" s="17" t="s">
        <v>1575</v>
      </c>
      <c r="B364" s="17" t="s">
        <v>447</v>
      </c>
      <c r="C364" s="17" t="s">
        <v>1576</v>
      </c>
      <c r="D364" s="17">
        <v>0</v>
      </c>
      <c r="E364" s="17">
        <v>1000</v>
      </c>
      <c r="F364" s="17">
        <v>0</v>
      </c>
      <c r="G364" s="17">
        <v>0</v>
      </c>
      <c r="H364" s="17" t="s">
        <v>447</v>
      </c>
      <c r="I364" s="17" t="s">
        <v>447</v>
      </c>
      <c r="J364" s="17" t="s">
        <v>447</v>
      </c>
      <c r="K364" s="17" t="s">
        <v>447</v>
      </c>
      <c r="L364" s="17">
        <v>34672</v>
      </c>
      <c r="M364" s="17" t="s">
        <v>447</v>
      </c>
      <c r="N364" s="17" t="s">
        <v>447</v>
      </c>
      <c r="O364" s="17">
        <v>2</v>
      </c>
      <c r="P364" s="17" t="s">
        <v>1577</v>
      </c>
    </row>
    <row r="365" spans="1:16" ht="12.75">
      <c r="A365" s="17" t="s">
        <v>1578</v>
      </c>
      <c r="B365" s="17" t="s">
        <v>447</v>
      </c>
      <c r="C365" s="17" t="s">
        <v>1579</v>
      </c>
      <c r="D365" s="17">
        <v>-1000</v>
      </c>
      <c r="E365" s="17">
        <v>1000</v>
      </c>
      <c r="F365" s="17">
        <v>0</v>
      </c>
      <c r="G365" s="17">
        <v>0</v>
      </c>
      <c r="H365" s="17" t="s">
        <v>447</v>
      </c>
      <c r="I365" s="17" t="s">
        <v>447</v>
      </c>
      <c r="J365" s="17" t="s">
        <v>447</v>
      </c>
      <c r="K365" s="17" t="s">
        <v>447</v>
      </c>
      <c r="L365" s="17">
        <v>49601</v>
      </c>
      <c r="M365" s="17" t="s">
        <v>447</v>
      </c>
      <c r="N365" s="17" t="s">
        <v>447</v>
      </c>
      <c r="O365" s="17">
        <v>2</v>
      </c>
      <c r="P365" s="17" t="s">
        <v>1580</v>
      </c>
    </row>
    <row r="366" spans="1:16" ht="12.75">
      <c r="A366" s="17" t="s">
        <v>1581</v>
      </c>
      <c r="B366" s="17" t="s">
        <v>447</v>
      </c>
      <c r="C366" s="17" t="s">
        <v>1582</v>
      </c>
      <c r="D366" s="17">
        <v>0</v>
      </c>
      <c r="E366" s="17">
        <v>1000</v>
      </c>
      <c r="F366" s="17">
        <v>0</v>
      </c>
      <c r="G366" s="17">
        <v>0</v>
      </c>
      <c r="H366" s="17" t="s">
        <v>447</v>
      </c>
      <c r="I366" s="17" t="s">
        <v>447</v>
      </c>
      <c r="J366" s="17" t="s">
        <v>5</v>
      </c>
      <c r="K366" s="17" t="s">
        <v>447</v>
      </c>
      <c r="L366" s="17">
        <v>49601</v>
      </c>
      <c r="M366" s="17" t="s">
        <v>447</v>
      </c>
      <c r="N366" s="17" t="s">
        <v>447</v>
      </c>
      <c r="O366" s="17">
        <v>2</v>
      </c>
      <c r="P366" s="17" t="s">
        <v>1583</v>
      </c>
    </row>
    <row r="367" spans="1:16" ht="12.75">
      <c r="A367" s="17" t="s">
        <v>1584</v>
      </c>
      <c r="B367" s="17" t="s">
        <v>447</v>
      </c>
      <c r="C367" s="17" t="s">
        <v>1585</v>
      </c>
      <c r="D367" s="17">
        <v>-1000</v>
      </c>
      <c r="E367" s="17">
        <v>1000</v>
      </c>
      <c r="F367" s="17">
        <v>0</v>
      </c>
      <c r="G367" s="17">
        <v>0</v>
      </c>
      <c r="H367" s="17" t="s">
        <v>447</v>
      </c>
      <c r="I367" s="17" t="s">
        <v>447</v>
      </c>
      <c r="J367" s="17" t="s">
        <v>447</v>
      </c>
      <c r="K367" s="17" t="s">
        <v>447</v>
      </c>
      <c r="L367" s="17" t="s">
        <v>447</v>
      </c>
      <c r="M367" s="17" t="s">
        <v>447</v>
      </c>
      <c r="N367" s="17" t="s">
        <v>447</v>
      </c>
      <c r="O367" s="17">
        <v>1</v>
      </c>
      <c r="P367" s="17" t="s">
        <v>447</v>
      </c>
    </row>
    <row r="368" spans="1:16" ht="12.75">
      <c r="A368" s="17" t="s">
        <v>1586</v>
      </c>
      <c r="B368" s="17" t="s">
        <v>447</v>
      </c>
      <c r="C368" s="17" t="s">
        <v>1587</v>
      </c>
      <c r="D368" s="17">
        <v>0</v>
      </c>
      <c r="E368" s="17">
        <v>0</v>
      </c>
      <c r="F368" s="17">
        <v>0</v>
      </c>
      <c r="G368" s="17">
        <v>0</v>
      </c>
      <c r="H368" s="17" t="s">
        <v>447</v>
      </c>
      <c r="I368" s="17" t="s">
        <v>447</v>
      </c>
      <c r="J368" s="17" t="s">
        <v>447</v>
      </c>
      <c r="K368" s="17" t="s">
        <v>447</v>
      </c>
      <c r="L368" s="17" t="s">
        <v>447</v>
      </c>
      <c r="M368" s="17" t="s">
        <v>447</v>
      </c>
      <c r="N368" s="17" t="s">
        <v>447</v>
      </c>
      <c r="O368" s="17">
        <v>1</v>
      </c>
      <c r="P368" s="17" t="s">
        <v>447</v>
      </c>
    </row>
    <row r="369" spans="1:16" ht="12.75">
      <c r="A369" s="17" t="s">
        <v>1588</v>
      </c>
      <c r="B369" s="17" t="s">
        <v>447</v>
      </c>
      <c r="C369" s="17" t="s">
        <v>1589</v>
      </c>
      <c r="D369" s="17">
        <v>-1000</v>
      </c>
      <c r="E369" s="17">
        <v>1000</v>
      </c>
      <c r="F369" s="17">
        <v>0</v>
      </c>
      <c r="G369" s="17">
        <v>0</v>
      </c>
      <c r="H369" s="17" t="s">
        <v>447</v>
      </c>
      <c r="I369" s="17" t="s">
        <v>447</v>
      </c>
      <c r="J369" s="17" t="s">
        <v>447</v>
      </c>
      <c r="K369" s="17" t="s">
        <v>447</v>
      </c>
      <c r="L369" s="17" t="s">
        <v>447</v>
      </c>
      <c r="M369" s="17" t="s">
        <v>447</v>
      </c>
      <c r="N369" s="17" t="s">
        <v>447</v>
      </c>
      <c r="O369" s="17">
        <v>1</v>
      </c>
      <c r="P369" s="17" t="s">
        <v>447</v>
      </c>
    </row>
    <row r="370" spans="1:16" ht="12.75">
      <c r="A370" s="17" t="s">
        <v>1590</v>
      </c>
      <c r="B370" s="17" t="s">
        <v>447</v>
      </c>
      <c r="C370" s="17" t="s">
        <v>1591</v>
      </c>
      <c r="D370" s="17">
        <v>-1000</v>
      </c>
      <c r="E370" s="17">
        <v>1000</v>
      </c>
      <c r="F370" s="17">
        <v>0</v>
      </c>
      <c r="G370" s="17">
        <v>0</v>
      </c>
      <c r="H370" s="17" t="s">
        <v>447</v>
      </c>
      <c r="I370" s="17" t="s">
        <v>447</v>
      </c>
      <c r="J370" s="17" t="s">
        <v>447</v>
      </c>
      <c r="K370" s="17" t="s">
        <v>447</v>
      </c>
      <c r="L370" s="17" t="s">
        <v>447</v>
      </c>
      <c r="M370" s="17" t="s">
        <v>447</v>
      </c>
      <c r="N370" s="17" t="s">
        <v>447</v>
      </c>
      <c r="O370" s="17">
        <v>1</v>
      </c>
      <c r="P370" s="17" t="s">
        <v>447</v>
      </c>
    </row>
    <row r="371" spans="1:16" ht="12.75">
      <c r="A371" s="17" t="s">
        <v>1592</v>
      </c>
      <c r="B371" s="17" t="s">
        <v>1593</v>
      </c>
      <c r="C371" s="17" t="s">
        <v>1594</v>
      </c>
      <c r="D371" s="17">
        <v>-1000</v>
      </c>
      <c r="E371" s="17">
        <v>1000</v>
      </c>
      <c r="F371" s="17">
        <v>0</v>
      </c>
      <c r="G371" s="17">
        <v>0</v>
      </c>
      <c r="H371" s="17" t="s">
        <v>447</v>
      </c>
      <c r="I371" s="17" t="s">
        <v>447</v>
      </c>
      <c r="J371" s="17" t="s">
        <v>447</v>
      </c>
      <c r="K371" s="17" t="s">
        <v>447</v>
      </c>
      <c r="L371" s="17" t="s">
        <v>447</v>
      </c>
      <c r="M371" s="17" t="s">
        <v>447</v>
      </c>
      <c r="N371" s="17" t="s">
        <v>447</v>
      </c>
      <c r="O371" s="17">
        <v>1</v>
      </c>
      <c r="P371" s="17" t="s">
        <v>447</v>
      </c>
    </row>
    <row r="372" spans="1:16" ht="12.75">
      <c r="A372" s="17" t="s">
        <v>1595</v>
      </c>
      <c r="B372" s="17" t="s">
        <v>447</v>
      </c>
      <c r="C372" s="17" t="s">
        <v>1596</v>
      </c>
      <c r="D372" s="17">
        <v>-1000</v>
      </c>
      <c r="E372" s="17">
        <v>1000</v>
      </c>
      <c r="F372" s="17">
        <v>0</v>
      </c>
      <c r="G372" s="17">
        <v>0</v>
      </c>
      <c r="H372" s="17" t="s">
        <v>447</v>
      </c>
      <c r="I372" s="17" t="s">
        <v>447</v>
      </c>
      <c r="J372" s="17" t="s">
        <v>447</v>
      </c>
      <c r="K372" s="17" t="s">
        <v>447</v>
      </c>
      <c r="L372" s="17" t="s">
        <v>447</v>
      </c>
      <c r="M372" s="17" t="s">
        <v>447</v>
      </c>
      <c r="N372" s="17" t="s">
        <v>447</v>
      </c>
      <c r="O372" s="17">
        <v>1</v>
      </c>
      <c r="P372" s="17" t="s">
        <v>447</v>
      </c>
    </row>
    <row r="373" spans="1:16" ht="12.75">
      <c r="A373" s="17" t="s">
        <v>1597</v>
      </c>
      <c r="B373" s="17" t="s">
        <v>447</v>
      </c>
      <c r="C373" s="17" t="s">
        <v>1598</v>
      </c>
      <c r="D373" s="17">
        <v>0</v>
      </c>
      <c r="E373" s="17">
        <v>0</v>
      </c>
      <c r="F373" s="17">
        <v>0</v>
      </c>
      <c r="G373" s="17">
        <v>0</v>
      </c>
      <c r="H373" s="17" t="s">
        <v>447</v>
      </c>
      <c r="I373" s="17" t="s">
        <v>447</v>
      </c>
      <c r="J373" s="17" t="s">
        <v>447</v>
      </c>
      <c r="K373" s="17" t="s">
        <v>447</v>
      </c>
      <c r="L373" s="17" t="s">
        <v>447</v>
      </c>
      <c r="M373" s="17" t="s">
        <v>447</v>
      </c>
      <c r="N373" s="17" t="s">
        <v>447</v>
      </c>
      <c r="O373" s="17">
        <v>1</v>
      </c>
      <c r="P373" s="17" t="s">
        <v>447</v>
      </c>
    </row>
    <row r="374" spans="1:16" ht="12.75">
      <c r="A374" s="17" t="s">
        <v>1599</v>
      </c>
      <c r="B374" s="17" t="s">
        <v>1593</v>
      </c>
      <c r="C374" s="17" t="s">
        <v>1600</v>
      </c>
      <c r="D374" s="17">
        <v>-1000</v>
      </c>
      <c r="E374" s="17">
        <v>1000</v>
      </c>
      <c r="F374" s="17">
        <v>0</v>
      </c>
      <c r="G374" s="17">
        <v>0</v>
      </c>
      <c r="H374" s="17" t="s">
        <v>447</v>
      </c>
      <c r="I374" s="17" t="s">
        <v>447</v>
      </c>
      <c r="J374" s="17" t="s">
        <v>447</v>
      </c>
      <c r="K374" s="17" t="s">
        <v>447</v>
      </c>
      <c r="L374" s="17" t="s">
        <v>447</v>
      </c>
      <c r="M374" s="17" t="s">
        <v>447</v>
      </c>
      <c r="N374" s="17" t="s">
        <v>447</v>
      </c>
      <c r="O374" s="17">
        <v>1</v>
      </c>
      <c r="P374" s="17" t="s">
        <v>447</v>
      </c>
    </row>
    <row r="375" spans="1:16" ht="12.75">
      <c r="A375" s="17" t="s">
        <v>1601</v>
      </c>
      <c r="B375" s="17" t="s">
        <v>1593</v>
      </c>
      <c r="C375" s="17" t="s">
        <v>1602</v>
      </c>
      <c r="D375" s="17">
        <v>-1000</v>
      </c>
      <c r="E375" s="17">
        <v>1000</v>
      </c>
      <c r="F375" s="17">
        <v>0</v>
      </c>
      <c r="G375" s="17">
        <v>0</v>
      </c>
      <c r="H375" s="17" t="s">
        <v>447</v>
      </c>
      <c r="I375" s="17" t="s">
        <v>447</v>
      </c>
      <c r="J375" s="17" t="s">
        <v>447</v>
      </c>
      <c r="K375" s="17" t="s">
        <v>447</v>
      </c>
      <c r="L375" s="17" t="s">
        <v>447</v>
      </c>
      <c r="M375" s="17" t="s">
        <v>447</v>
      </c>
      <c r="N375" s="17" t="s">
        <v>447</v>
      </c>
      <c r="O375" s="17">
        <v>1</v>
      </c>
      <c r="P375" s="17" t="s">
        <v>447</v>
      </c>
    </row>
    <row r="376" spans="1:16" ht="12.75">
      <c r="A376" s="17" t="s">
        <v>1603</v>
      </c>
      <c r="B376" s="17" t="s">
        <v>447</v>
      </c>
      <c r="C376" s="17" t="s">
        <v>1604</v>
      </c>
      <c r="D376" s="17">
        <v>-1000</v>
      </c>
      <c r="E376" s="17">
        <v>1000</v>
      </c>
      <c r="F376" s="17">
        <v>0</v>
      </c>
      <c r="G376" s="17">
        <v>0</v>
      </c>
      <c r="H376" s="17" t="s">
        <v>447</v>
      </c>
      <c r="I376" s="17" t="s">
        <v>447</v>
      </c>
      <c r="J376" s="17" t="s">
        <v>447</v>
      </c>
      <c r="K376" s="17" t="s">
        <v>447</v>
      </c>
      <c r="L376" s="17" t="s">
        <v>447</v>
      </c>
      <c r="M376" s="17" t="s">
        <v>447</v>
      </c>
      <c r="N376" s="17" t="s">
        <v>447</v>
      </c>
      <c r="O376" s="17">
        <v>1</v>
      </c>
      <c r="P376" s="17" t="s">
        <v>447</v>
      </c>
    </row>
    <row r="377" spans="1:16" ht="12.75">
      <c r="A377" s="17" t="s">
        <v>1605</v>
      </c>
      <c r="B377" s="17" t="s">
        <v>447</v>
      </c>
      <c r="C377" s="17" t="s">
        <v>1606</v>
      </c>
      <c r="D377" s="17">
        <v>-1000</v>
      </c>
      <c r="E377" s="17">
        <v>1000</v>
      </c>
      <c r="F377" s="17">
        <v>0</v>
      </c>
      <c r="G377" s="17">
        <v>0</v>
      </c>
      <c r="H377" s="17" t="s">
        <v>447</v>
      </c>
      <c r="I377" s="17" t="s">
        <v>447</v>
      </c>
      <c r="J377" s="17" t="s">
        <v>447</v>
      </c>
      <c r="K377" s="17" t="s">
        <v>447</v>
      </c>
      <c r="L377" s="17" t="s">
        <v>447</v>
      </c>
      <c r="M377" s="17" t="s">
        <v>447</v>
      </c>
      <c r="N377" s="17" t="s">
        <v>447</v>
      </c>
      <c r="O377" s="17">
        <v>1</v>
      </c>
      <c r="P377" s="17" t="s">
        <v>447</v>
      </c>
    </row>
    <row r="378" spans="1:16" ht="12.75">
      <c r="A378" s="17" t="s">
        <v>1607</v>
      </c>
      <c r="B378" s="17" t="s">
        <v>1608</v>
      </c>
      <c r="C378" s="17" t="s">
        <v>1609</v>
      </c>
      <c r="D378" s="17">
        <v>0</v>
      </c>
      <c r="E378" s="17">
        <v>1000</v>
      </c>
      <c r="F378" s="17">
        <v>0</v>
      </c>
      <c r="G378" s="17">
        <v>0</v>
      </c>
      <c r="H378" s="17" t="s">
        <v>447</v>
      </c>
      <c r="I378" s="17" t="s">
        <v>447</v>
      </c>
      <c r="J378" s="17" t="s">
        <v>1610</v>
      </c>
      <c r="K378" s="17" t="s">
        <v>447</v>
      </c>
      <c r="L378" s="17" t="s">
        <v>1611</v>
      </c>
      <c r="M378" s="17" t="s">
        <v>447</v>
      </c>
      <c r="N378" s="17" t="s">
        <v>447</v>
      </c>
      <c r="O378" s="17">
        <v>2</v>
      </c>
      <c r="P378" s="17" t="s">
        <v>1612</v>
      </c>
    </row>
    <row r="379" spans="1:16" ht="12.75">
      <c r="A379" s="17" t="s">
        <v>1613</v>
      </c>
      <c r="B379" s="17" t="s">
        <v>447</v>
      </c>
      <c r="C379" s="17" t="s">
        <v>1614</v>
      </c>
      <c r="D379" s="17">
        <v>0</v>
      </c>
      <c r="E379" s="17">
        <v>1000</v>
      </c>
      <c r="F379" s="17">
        <v>0</v>
      </c>
      <c r="G379" s="17">
        <v>0</v>
      </c>
      <c r="H379" s="17" t="s">
        <v>447</v>
      </c>
      <c r="I379" s="17" t="s">
        <v>447</v>
      </c>
      <c r="J379" s="17" t="s">
        <v>447</v>
      </c>
      <c r="K379" s="17" t="s">
        <v>447</v>
      </c>
      <c r="L379" s="17" t="s">
        <v>447</v>
      </c>
      <c r="M379" s="17" t="s">
        <v>447</v>
      </c>
      <c r="N379" s="17" t="s">
        <v>447</v>
      </c>
      <c r="O379" s="17">
        <v>1</v>
      </c>
      <c r="P379" s="17" t="s">
        <v>447</v>
      </c>
    </row>
    <row r="380" spans="1:16" ht="12.75">
      <c r="A380" s="17" t="s">
        <v>1615</v>
      </c>
      <c r="B380" s="17" t="s">
        <v>447</v>
      </c>
      <c r="C380" s="17" t="s">
        <v>1616</v>
      </c>
      <c r="D380" s="17">
        <v>0</v>
      </c>
      <c r="E380" s="17">
        <v>1000</v>
      </c>
      <c r="F380" s="17">
        <v>0</v>
      </c>
      <c r="G380" s="17">
        <v>0</v>
      </c>
      <c r="H380" s="17" t="s">
        <v>447</v>
      </c>
      <c r="I380" s="17" t="s">
        <v>447</v>
      </c>
      <c r="J380" s="17" t="s">
        <v>447</v>
      </c>
      <c r="K380" s="17" t="s">
        <v>447</v>
      </c>
      <c r="L380" s="17" t="s">
        <v>447</v>
      </c>
      <c r="M380" s="17" t="s">
        <v>447</v>
      </c>
      <c r="N380" s="17" t="s">
        <v>447</v>
      </c>
      <c r="O380" s="17">
        <v>1</v>
      </c>
      <c r="P380" s="17" t="s">
        <v>447</v>
      </c>
    </row>
    <row r="381" spans="1:16" ht="12.75">
      <c r="A381" s="17" t="s">
        <v>1617</v>
      </c>
      <c r="B381" s="17" t="s">
        <v>1618</v>
      </c>
      <c r="C381" s="17" t="s">
        <v>1619</v>
      </c>
      <c r="D381" s="17">
        <v>0</v>
      </c>
      <c r="E381" s="17">
        <v>1000</v>
      </c>
      <c r="F381" s="17">
        <v>0</v>
      </c>
      <c r="G381" s="17">
        <v>0</v>
      </c>
      <c r="H381" s="17" t="s">
        <v>447</v>
      </c>
      <c r="I381" s="17" t="s">
        <v>447</v>
      </c>
      <c r="J381" s="17" t="s">
        <v>1620</v>
      </c>
      <c r="K381" s="17" t="s">
        <v>447</v>
      </c>
      <c r="L381" s="17">
        <v>877</v>
      </c>
      <c r="M381" s="17" t="s">
        <v>447</v>
      </c>
      <c r="N381" s="17" t="s">
        <v>447</v>
      </c>
      <c r="O381" s="17">
        <v>2</v>
      </c>
      <c r="P381" s="17" t="s">
        <v>1621</v>
      </c>
    </row>
    <row r="382" spans="1:16" ht="12.75">
      <c r="A382" s="17" t="s">
        <v>1622</v>
      </c>
      <c r="B382" s="17" t="s">
        <v>1623</v>
      </c>
      <c r="C382" s="17" t="s">
        <v>1624</v>
      </c>
      <c r="D382" s="17">
        <v>-1000</v>
      </c>
      <c r="E382" s="17">
        <v>1000</v>
      </c>
      <c r="F382" s="17">
        <v>0</v>
      </c>
      <c r="G382" s="17">
        <v>0</v>
      </c>
      <c r="H382" s="17" t="s">
        <v>447</v>
      </c>
      <c r="I382" s="17" t="s">
        <v>447</v>
      </c>
      <c r="J382" s="17" t="s">
        <v>213</v>
      </c>
      <c r="K382" s="17" t="s">
        <v>447</v>
      </c>
      <c r="L382" s="17">
        <v>56499</v>
      </c>
      <c r="M382" s="17" t="s">
        <v>447</v>
      </c>
      <c r="N382" s="17" t="s">
        <v>447</v>
      </c>
      <c r="O382" s="17">
        <v>2</v>
      </c>
      <c r="P382" s="17" t="s">
        <v>1625</v>
      </c>
    </row>
    <row r="383" spans="1:16" ht="12.75">
      <c r="A383" s="17" t="s">
        <v>1626</v>
      </c>
      <c r="B383" s="17" t="s">
        <v>1627</v>
      </c>
      <c r="C383" s="17" t="s">
        <v>1628</v>
      </c>
      <c r="D383" s="17">
        <v>-1000</v>
      </c>
      <c r="E383" s="17">
        <v>1000</v>
      </c>
      <c r="F383" s="17">
        <v>0</v>
      </c>
      <c r="G383" s="17">
        <v>0</v>
      </c>
      <c r="H383" s="17" t="s">
        <v>447</v>
      </c>
      <c r="I383" s="17" t="s">
        <v>447</v>
      </c>
      <c r="J383" s="17" t="s">
        <v>213</v>
      </c>
      <c r="K383" s="17" t="s">
        <v>447</v>
      </c>
      <c r="L383" s="17">
        <v>56499</v>
      </c>
      <c r="M383" s="17" t="s">
        <v>447</v>
      </c>
      <c r="N383" s="17" t="s">
        <v>447</v>
      </c>
      <c r="O383" s="17">
        <v>2</v>
      </c>
      <c r="P383" s="17" t="s">
        <v>1629</v>
      </c>
    </row>
    <row r="384" spans="1:16" ht="12.75">
      <c r="A384" s="17" t="s">
        <v>1630</v>
      </c>
      <c r="B384" s="17" t="s">
        <v>447</v>
      </c>
      <c r="C384" s="17" t="s">
        <v>1631</v>
      </c>
      <c r="D384" s="17">
        <v>0</v>
      </c>
      <c r="E384" s="17">
        <v>1000</v>
      </c>
      <c r="F384" s="17">
        <v>0</v>
      </c>
      <c r="G384" s="17">
        <v>0</v>
      </c>
      <c r="H384" s="17" t="s">
        <v>447</v>
      </c>
      <c r="I384" s="17" t="s">
        <v>447</v>
      </c>
      <c r="J384" s="17" t="s">
        <v>447</v>
      </c>
      <c r="K384" s="17" t="s">
        <v>447</v>
      </c>
      <c r="L384" s="17">
        <v>50804</v>
      </c>
      <c r="M384" s="17" t="s">
        <v>447</v>
      </c>
      <c r="N384" s="17" t="s">
        <v>447</v>
      </c>
      <c r="O384" s="17">
        <v>2</v>
      </c>
      <c r="P384" s="17" t="s">
        <v>447</v>
      </c>
    </row>
    <row r="385" spans="1:16" ht="12.75">
      <c r="A385" s="17" t="s">
        <v>1632</v>
      </c>
      <c r="B385" s="17" t="s">
        <v>1633</v>
      </c>
      <c r="C385" s="17" t="s">
        <v>1634</v>
      </c>
      <c r="D385" s="17">
        <v>0</v>
      </c>
      <c r="E385" s="17">
        <v>1000</v>
      </c>
      <c r="F385" s="17">
        <v>0</v>
      </c>
      <c r="G385" s="17">
        <v>0</v>
      </c>
      <c r="H385" s="17" t="s">
        <v>447</v>
      </c>
      <c r="I385" s="17" t="s">
        <v>447</v>
      </c>
      <c r="J385" s="17" t="s">
        <v>1635</v>
      </c>
      <c r="K385" s="17" t="s">
        <v>447</v>
      </c>
      <c r="L385" s="17" t="s">
        <v>1636</v>
      </c>
      <c r="M385" s="17" t="s">
        <v>447</v>
      </c>
      <c r="N385" s="17" t="s">
        <v>447</v>
      </c>
      <c r="O385" s="17">
        <v>2</v>
      </c>
      <c r="P385" s="17" t="s">
        <v>1637</v>
      </c>
    </row>
    <row r="386" spans="1:16" ht="12.75">
      <c r="A386" s="17" t="s">
        <v>1638</v>
      </c>
      <c r="B386" s="17" t="s">
        <v>1639</v>
      </c>
      <c r="C386" s="17" t="s">
        <v>1640</v>
      </c>
      <c r="D386" s="17">
        <v>0</v>
      </c>
      <c r="E386" s="17">
        <v>1000</v>
      </c>
      <c r="F386" s="17">
        <v>0</v>
      </c>
      <c r="G386" s="17">
        <v>0</v>
      </c>
      <c r="H386" s="17" t="s">
        <v>447</v>
      </c>
      <c r="I386" s="17" t="s">
        <v>447</v>
      </c>
      <c r="J386" s="17" t="s">
        <v>447</v>
      </c>
      <c r="K386" s="17" t="s">
        <v>447</v>
      </c>
      <c r="L386" s="17" t="s">
        <v>1469</v>
      </c>
      <c r="M386" s="17" t="s">
        <v>447</v>
      </c>
      <c r="N386" s="17" t="s">
        <v>447</v>
      </c>
      <c r="O386" s="17">
        <v>2</v>
      </c>
      <c r="P386" s="17" t="s">
        <v>1641</v>
      </c>
    </row>
    <row r="387" spans="1:16" ht="12.75">
      <c r="A387" s="17" t="s">
        <v>1642</v>
      </c>
      <c r="B387" s="17" t="s">
        <v>1643</v>
      </c>
      <c r="C387" s="17" t="s">
        <v>1644</v>
      </c>
      <c r="D387" s="17">
        <v>0</v>
      </c>
      <c r="E387" s="17">
        <v>1000</v>
      </c>
      <c r="F387" s="17">
        <v>0</v>
      </c>
      <c r="G387" s="17">
        <v>0</v>
      </c>
      <c r="H387" s="17" t="s">
        <v>447</v>
      </c>
      <c r="I387" s="17" t="s">
        <v>447</v>
      </c>
      <c r="J387" s="17" t="s">
        <v>1645</v>
      </c>
      <c r="K387" s="17" t="s">
        <v>447</v>
      </c>
      <c r="L387" s="17">
        <v>49056</v>
      </c>
      <c r="M387" s="17" t="s">
        <v>447</v>
      </c>
      <c r="N387" s="17" t="s">
        <v>447</v>
      </c>
      <c r="O387" s="17">
        <v>2</v>
      </c>
      <c r="P387" s="17" t="s">
        <v>1646</v>
      </c>
    </row>
    <row r="388" spans="1:16" ht="12.75">
      <c r="A388" s="17" t="s">
        <v>1647</v>
      </c>
      <c r="B388" s="17" t="s">
        <v>1648</v>
      </c>
      <c r="C388" s="17" t="s">
        <v>1649</v>
      </c>
      <c r="D388" s="17">
        <v>0</v>
      </c>
      <c r="E388" s="17">
        <v>1000</v>
      </c>
      <c r="F388" s="17">
        <v>0</v>
      </c>
      <c r="G388" s="17">
        <v>0</v>
      </c>
      <c r="H388" s="17" t="s">
        <v>447</v>
      </c>
      <c r="I388" s="17" t="s">
        <v>447</v>
      </c>
      <c r="J388" s="17" t="s">
        <v>447</v>
      </c>
      <c r="K388" s="17" t="s">
        <v>447</v>
      </c>
      <c r="L388" s="17">
        <v>44172</v>
      </c>
      <c r="M388" s="17" t="s">
        <v>447</v>
      </c>
      <c r="N388" s="17" t="s">
        <v>447</v>
      </c>
      <c r="O388" s="17">
        <v>2</v>
      </c>
      <c r="P388" s="17" t="s">
        <v>1650</v>
      </c>
    </row>
    <row r="389" spans="1:16" ht="12.75">
      <c r="A389" s="17" t="s">
        <v>1651</v>
      </c>
      <c r="B389" s="17" t="s">
        <v>1648</v>
      </c>
      <c r="C389" s="17" t="s">
        <v>1652</v>
      </c>
      <c r="D389" s="17">
        <v>0</v>
      </c>
      <c r="E389" s="17">
        <v>1000</v>
      </c>
      <c r="F389" s="17">
        <v>0</v>
      </c>
      <c r="G389" s="17">
        <v>0</v>
      </c>
      <c r="H389" s="17" t="s">
        <v>447</v>
      </c>
      <c r="I389" s="17" t="s">
        <v>447</v>
      </c>
      <c r="J389" s="17" t="s">
        <v>447</v>
      </c>
      <c r="K389" s="17" t="s">
        <v>447</v>
      </c>
      <c r="L389" s="17" t="s">
        <v>1653</v>
      </c>
      <c r="M389" s="17" t="s">
        <v>447</v>
      </c>
      <c r="N389" s="17" t="s">
        <v>447</v>
      </c>
      <c r="O389" s="17">
        <v>2</v>
      </c>
      <c r="P389" s="17" t="s">
        <v>1650</v>
      </c>
    </row>
    <row r="390" spans="1:16" ht="12.75">
      <c r="A390" s="17" t="s">
        <v>1654</v>
      </c>
      <c r="B390" s="17" t="s">
        <v>1655</v>
      </c>
      <c r="C390" s="17" t="s">
        <v>1656</v>
      </c>
      <c r="D390" s="17">
        <v>0</v>
      </c>
      <c r="E390" s="17">
        <v>1000</v>
      </c>
      <c r="F390" s="17">
        <v>0</v>
      </c>
      <c r="G390" s="17">
        <v>0</v>
      </c>
      <c r="H390" s="17" t="s">
        <v>447</v>
      </c>
      <c r="I390" s="17" t="s">
        <v>447</v>
      </c>
      <c r="J390" s="17" t="s">
        <v>1242</v>
      </c>
      <c r="K390" s="17" t="s">
        <v>447</v>
      </c>
      <c r="L390" s="17" t="s">
        <v>1657</v>
      </c>
      <c r="M390" s="17" t="s">
        <v>447</v>
      </c>
      <c r="N390" s="17" t="s">
        <v>447</v>
      </c>
      <c r="O390" s="17">
        <v>2</v>
      </c>
      <c r="P390" s="17" t="s">
        <v>1658</v>
      </c>
    </row>
    <row r="391" spans="1:16" ht="12.75">
      <c r="A391" s="17" t="s">
        <v>1659</v>
      </c>
      <c r="B391" s="17" t="s">
        <v>1660</v>
      </c>
      <c r="C391" s="17" t="s">
        <v>1661</v>
      </c>
      <c r="D391" s="17">
        <v>-1000</v>
      </c>
      <c r="E391" s="17">
        <v>1000</v>
      </c>
      <c r="F391" s="17">
        <v>0</v>
      </c>
      <c r="G391" s="17">
        <v>0</v>
      </c>
      <c r="H391" s="17" t="s">
        <v>447</v>
      </c>
      <c r="I391" s="17" t="s">
        <v>447</v>
      </c>
      <c r="J391" s="17" t="s">
        <v>447</v>
      </c>
      <c r="K391" s="17" t="s">
        <v>447</v>
      </c>
      <c r="L391" s="17" t="s">
        <v>447</v>
      </c>
      <c r="M391" s="17" t="s">
        <v>447</v>
      </c>
      <c r="N391" s="17" t="s">
        <v>447</v>
      </c>
      <c r="O391" s="17">
        <v>2</v>
      </c>
      <c r="P391" s="17" t="s">
        <v>447</v>
      </c>
    </row>
    <row r="392" spans="1:16" ht="12.75">
      <c r="A392" s="17" t="s">
        <v>1662</v>
      </c>
      <c r="B392" s="17" t="s">
        <v>447</v>
      </c>
      <c r="C392" s="17" t="s">
        <v>1663</v>
      </c>
      <c r="D392" s="17">
        <v>-1000</v>
      </c>
      <c r="E392" s="17">
        <v>1000</v>
      </c>
      <c r="F392" s="17">
        <v>0</v>
      </c>
      <c r="G392" s="17">
        <v>0</v>
      </c>
      <c r="H392" s="17" t="s">
        <v>447</v>
      </c>
      <c r="I392" s="17" t="s">
        <v>447</v>
      </c>
      <c r="J392" s="17" t="s">
        <v>447</v>
      </c>
      <c r="K392" s="17" t="s">
        <v>447</v>
      </c>
      <c r="L392" s="17" t="s">
        <v>1664</v>
      </c>
      <c r="M392" s="17" t="s">
        <v>447</v>
      </c>
      <c r="N392" s="17" t="s">
        <v>447</v>
      </c>
      <c r="O392" s="17">
        <v>2</v>
      </c>
      <c r="P392" s="17" t="s">
        <v>772</v>
      </c>
    </row>
    <row r="393" spans="1:16" ht="12.75">
      <c r="A393" s="17" t="s">
        <v>1665</v>
      </c>
      <c r="B393" s="17" t="s">
        <v>1666</v>
      </c>
      <c r="C393" s="17" t="s">
        <v>1667</v>
      </c>
      <c r="D393" s="17">
        <v>0</v>
      </c>
      <c r="E393" s="17">
        <v>1000</v>
      </c>
      <c r="F393" s="17">
        <v>0</v>
      </c>
      <c r="G393" s="17">
        <v>0</v>
      </c>
      <c r="H393" s="17" t="s">
        <v>447</v>
      </c>
      <c r="I393" s="17" t="s">
        <v>447</v>
      </c>
      <c r="J393" s="17" t="s">
        <v>182</v>
      </c>
      <c r="K393" s="17" t="s">
        <v>447</v>
      </c>
      <c r="L393" s="17">
        <v>54378</v>
      </c>
      <c r="M393" s="17" t="s">
        <v>447</v>
      </c>
      <c r="N393" s="17" t="s">
        <v>447</v>
      </c>
      <c r="O393" s="17">
        <v>2</v>
      </c>
      <c r="P393" s="17" t="s">
        <v>1668</v>
      </c>
    </row>
    <row r="394" spans="1:16" ht="12.75">
      <c r="A394" s="17" t="s">
        <v>1669</v>
      </c>
      <c r="B394" s="17" t="s">
        <v>1670</v>
      </c>
      <c r="C394" s="17" t="s">
        <v>1671</v>
      </c>
      <c r="D394" s="17">
        <v>-1000</v>
      </c>
      <c r="E394" s="17">
        <v>1000</v>
      </c>
      <c r="F394" s="17">
        <v>0</v>
      </c>
      <c r="G394" s="17">
        <v>0</v>
      </c>
      <c r="H394" s="17" t="s">
        <v>447</v>
      </c>
      <c r="I394" s="17" t="s">
        <v>447</v>
      </c>
      <c r="J394" s="17" t="s">
        <v>447</v>
      </c>
      <c r="K394" s="17" t="s">
        <v>447</v>
      </c>
      <c r="L394" s="17">
        <v>27726</v>
      </c>
      <c r="M394" s="17" t="s">
        <v>447</v>
      </c>
      <c r="N394" s="17" t="s">
        <v>447</v>
      </c>
      <c r="O394" s="17">
        <v>2</v>
      </c>
      <c r="P394" s="17" t="s">
        <v>1672</v>
      </c>
    </row>
    <row r="395" spans="1:16" ht="12.75">
      <c r="A395" s="17" t="s">
        <v>1673</v>
      </c>
      <c r="B395" s="17" t="s">
        <v>1674</v>
      </c>
      <c r="C395" s="17" t="s">
        <v>1675</v>
      </c>
      <c r="D395" s="17">
        <v>-1000</v>
      </c>
      <c r="E395" s="17">
        <v>1000</v>
      </c>
      <c r="F395" s="17">
        <v>0</v>
      </c>
      <c r="G395" s="17">
        <v>0</v>
      </c>
      <c r="H395" s="17" t="s">
        <v>447</v>
      </c>
      <c r="I395" s="17" t="s">
        <v>447</v>
      </c>
      <c r="J395" s="17" t="s">
        <v>447</v>
      </c>
      <c r="K395" s="17" t="s">
        <v>447</v>
      </c>
      <c r="L395" s="17" t="s">
        <v>1676</v>
      </c>
      <c r="M395" s="17" t="s">
        <v>447</v>
      </c>
      <c r="N395" s="17" t="s">
        <v>447</v>
      </c>
      <c r="O395" s="17">
        <v>2</v>
      </c>
      <c r="P395" s="17" t="s">
        <v>1677</v>
      </c>
    </row>
    <row r="396" spans="1:16" ht="12.75">
      <c r="A396" s="17" t="s">
        <v>1678</v>
      </c>
      <c r="B396" s="17" t="s">
        <v>1679</v>
      </c>
      <c r="C396" s="17" t="s">
        <v>1680</v>
      </c>
      <c r="D396" s="17">
        <v>0</v>
      </c>
      <c r="E396" s="17">
        <v>1000</v>
      </c>
      <c r="F396" s="17">
        <v>0</v>
      </c>
      <c r="G396" s="17">
        <v>0</v>
      </c>
      <c r="H396" s="17" t="s">
        <v>447</v>
      </c>
      <c r="I396" s="17" t="s">
        <v>447</v>
      </c>
      <c r="J396" s="17" t="s">
        <v>447</v>
      </c>
      <c r="K396" s="17" t="s">
        <v>447</v>
      </c>
      <c r="L396" s="17">
        <v>31906</v>
      </c>
      <c r="M396" s="17" t="s">
        <v>447</v>
      </c>
      <c r="N396" s="17" t="s">
        <v>447</v>
      </c>
      <c r="O396" s="17">
        <v>2</v>
      </c>
      <c r="P396" s="17" t="s">
        <v>1681</v>
      </c>
    </row>
    <row r="397" spans="1:16" ht="12.75">
      <c r="A397" s="17" t="s">
        <v>1682</v>
      </c>
      <c r="B397" s="17" t="s">
        <v>1683</v>
      </c>
      <c r="C397" s="17" t="s">
        <v>1684</v>
      </c>
      <c r="D397" s="17">
        <v>0</v>
      </c>
      <c r="E397" s="17">
        <v>1000</v>
      </c>
      <c r="F397" s="17">
        <v>0</v>
      </c>
      <c r="G397" s="17">
        <v>0</v>
      </c>
      <c r="H397" s="17" t="s">
        <v>447</v>
      </c>
      <c r="I397" s="17" t="s">
        <v>447</v>
      </c>
      <c r="J397" s="17" t="s">
        <v>1685</v>
      </c>
      <c r="K397" s="17" t="s">
        <v>447</v>
      </c>
      <c r="L397" s="17">
        <v>54222</v>
      </c>
      <c r="M397" s="17" t="s">
        <v>447</v>
      </c>
      <c r="N397" s="17" t="s">
        <v>447</v>
      </c>
      <c r="O397" s="17">
        <v>2</v>
      </c>
      <c r="P397" s="17" t="s">
        <v>1686</v>
      </c>
    </row>
    <row r="398" spans="1:16" ht="12.75">
      <c r="A398" s="17" t="s">
        <v>1687</v>
      </c>
      <c r="B398" s="17" t="s">
        <v>1688</v>
      </c>
      <c r="C398" s="17" t="s">
        <v>1689</v>
      </c>
      <c r="D398" s="17">
        <v>0</v>
      </c>
      <c r="E398" s="17">
        <v>1000</v>
      </c>
      <c r="F398" s="17">
        <v>0</v>
      </c>
      <c r="G398" s="17">
        <v>0</v>
      </c>
      <c r="H398" s="17" t="s">
        <v>447</v>
      </c>
      <c r="I398" s="17" t="s">
        <v>447</v>
      </c>
      <c r="J398" s="17" t="s">
        <v>447</v>
      </c>
      <c r="K398" s="17" t="s">
        <v>447</v>
      </c>
      <c r="L398" s="17">
        <v>31906</v>
      </c>
      <c r="M398" s="17" t="s">
        <v>447</v>
      </c>
      <c r="N398" s="17" t="s">
        <v>447</v>
      </c>
      <c r="O398" s="17">
        <v>2</v>
      </c>
      <c r="P398" s="17" t="s">
        <v>1681</v>
      </c>
    </row>
    <row r="399" spans="1:16" ht="12.75">
      <c r="A399" s="17" t="s">
        <v>1690</v>
      </c>
      <c r="B399" s="17" t="s">
        <v>1691</v>
      </c>
      <c r="C399" s="17" t="s">
        <v>1692</v>
      </c>
      <c r="D399" s="17">
        <v>0</v>
      </c>
      <c r="E399" s="17">
        <v>1000</v>
      </c>
      <c r="F399" s="17">
        <v>0</v>
      </c>
      <c r="G399" s="17">
        <v>0</v>
      </c>
      <c r="H399" s="17" t="s">
        <v>447</v>
      </c>
      <c r="I399" s="17" t="s">
        <v>447</v>
      </c>
      <c r="J399" s="17" t="s">
        <v>447</v>
      </c>
      <c r="K399" s="17" t="s">
        <v>447</v>
      </c>
      <c r="L399" s="17">
        <v>54477</v>
      </c>
      <c r="M399" s="17" t="s">
        <v>447</v>
      </c>
      <c r="N399" s="17" t="s">
        <v>447</v>
      </c>
      <c r="O399" s="17">
        <v>2</v>
      </c>
      <c r="P399" s="17" t="s">
        <v>1693</v>
      </c>
    </row>
    <row r="400" spans="1:16" ht="12.75">
      <c r="A400" s="17" t="s">
        <v>1694</v>
      </c>
      <c r="B400" s="17" t="s">
        <v>1527</v>
      </c>
      <c r="C400" s="17" t="s">
        <v>1695</v>
      </c>
      <c r="D400" s="17">
        <v>-1000</v>
      </c>
      <c r="E400" s="17">
        <v>1000</v>
      </c>
      <c r="F400" s="17">
        <v>0</v>
      </c>
      <c r="G400" s="17">
        <v>0</v>
      </c>
      <c r="H400" s="17" t="s">
        <v>447</v>
      </c>
      <c r="I400" s="17" t="s">
        <v>447</v>
      </c>
      <c r="J400" s="17" t="s">
        <v>447</v>
      </c>
      <c r="K400" s="17" t="s">
        <v>447</v>
      </c>
      <c r="L400" s="17" t="s">
        <v>447</v>
      </c>
      <c r="M400" s="17" t="s">
        <v>447</v>
      </c>
      <c r="N400" s="17" t="s">
        <v>447</v>
      </c>
      <c r="O400" s="17">
        <v>1</v>
      </c>
      <c r="P400" s="17" t="s">
        <v>447</v>
      </c>
    </row>
    <row r="401" spans="1:16" ht="12.75">
      <c r="A401" s="17" t="s">
        <v>1696</v>
      </c>
      <c r="B401" s="17" t="s">
        <v>1497</v>
      </c>
      <c r="C401" s="17" t="s">
        <v>1697</v>
      </c>
      <c r="D401" s="17">
        <v>-1000</v>
      </c>
      <c r="E401" s="17">
        <v>1000</v>
      </c>
      <c r="F401" s="17">
        <v>0</v>
      </c>
      <c r="G401" s="17">
        <v>0</v>
      </c>
      <c r="H401" s="17" t="s">
        <v>447</v>
      </c>
      <c r="I401" s="17" t="s">
        <v>447</v>
      </c>
      <c r="J401" s="17" t="s">
        <v>447</v>
      </c>
      <c r="K401" s="17" t="s">
        <v>447</v>
      </c>
      <c r="L401" s="17">
        <v>48580</v>
      </c>
      <c r="M401" s="17" t="s">
        <v>447</v>
      </c>
      <c r="N401" s="17" t="s">
        <v>447</v>
      </c>
      <c r="O401" s="17">
        <v>2</v>
      </c>
      <c r="P401" s="17" t="s">
        <v>1499</v>
      </c>
    </row>
    <row r="402" spans="1:16" ht="12.75">
      <c r="A402" s="17" t="s">
        <v>1698</v>
      </c>
      <c r="B402" s="17" t="s">
        <v>1699</v>
      </c>
      <c r="C402" s="17" t="s">
        <v>1700</v>
      </c>
      <c r="D402" s="17">
        <v>0</v>
      </c>
      <c r="E402" s="17">
        <v>1000</v>
      </c>
      <c r="F402" s="17">
        <v>0</v>
      </c>
      <c r="G402" s="17">
        <v>0</v>
      </c>
      <c r="H402" s="17" t="s">
        <v>447</v>
      </c>
      <c r="I402" s="17" t="s">
        <v>447</v>
      </c>
      <c r="J402" s="17" t="s">
        <v>447</v>
      </c>
      <c r="K402" s="17" t="s">
        <v>447</v>
      </c>
      <c r="L402" s="17">
        <v>36256</v>
      </c>
      <c r="M402" s="17" t="s">
        <v>447</v>
      </c>
      <c r="N402" s="17" t="s">
        <v>447</v>
      </c>
      <c r="O402" s="17">
        <v>2</v>
      </c>
      <c r="P402" s="17" t="s">
        <v>1701</v>
      </c>
    </row>
    <row r="403" spans="1:16" ht="12.75">
      <c r="A403" s="17" t="s">
        <v>1702</v>
      </c>
      <c r="B403" s="17" t="s">
        <v>1703</v>
      </c>
      <c r="C403" s="17" t="s">
        <v>1704</v>
      </c>
      <c r="D403" s="17">
        <v>0</v>
      </c>
      <c r="E403" s="17">
        <v>1000</v>
      </c>
      <c r="F403" s="17">
        <v>0</v>
      </c>
      <c r="G403" s="17">
        <v>0</v>
      </c>
      <c r="H403" s="17" t="s">
        <v>447</v>
      </c>
      <c r="I403" s="17" t="s">
        <v>447</v>
      </c>
      <c r="J403" s="17" t="s">
        <v>1705</v>
      </c>
      <c r="K403" s="17" t="s">
        <v>447</v>
      </c>
      <c r="L403" s="17">
        <v>36257</v>
      </c>
      <c r="M403" s="17" t="s">
        <v>447</v>
      </c>
      <c r="N403" s="17" t="s">
        <v>447</v>
      </c>
      <c r="O403" s="17">
        <v>2</v>
      </c>
      <c r="P403" s="17" t="s">
        <v>1706</v>
      </c>
    </row>
    <row r="404" spans="1:16" ht="12.75">
      <c r="A404" s="17" t="s">
        <v>1707</v>
      </c>
      <c r="B404" s="17" t="s">
        <v>447</v>
      </c>
      <c r="C404" s="17" t="s">
        <v>1708</v>
      </c>
      <c r="D404" s="17">
        <v>0</v>
      </c>
      <c r="E404" s="17">
        <v>1000</v>
      </c>
      <c r="F404" s="17">
        <v>0</v>
      </c>
      <c r="G404" s="17">
        <v>0</v>
      </c>
      <c r="H404" s="17" t="s">
        <v>447</v>
      </c>
      <c r="I404" s="17" t="s">
        <v>447</v>
      </c>
      <c r="J404" s="17" t="s">
        <v>1705</v>
      </c>
      <c r="K404" s="17" t="s">
        <v>447</v>
      </c>
      <c r="L404" s="17">
        <v>36257</v>
      </c>
      <c r="M404" s="17" t="s">
        <v>447</v>
      </c>
      <c r="N404" s="17" t="s">
        <v>447</v>
      </c>
      <c r="O404" s="17">
        <v>2</v>
      </c>
      <c r="P404" s="17" t="s">
        <v>1709</v>
      </c>
    </row>
    <row r="405" spans="1:16" ht="12.75">
      <c r="A405" s="17" t="s">
        <v>1710</v>
      </c>
      <c r="B405" s="17" t="s">
        <v>447</v>
      </c>
      <c r="C405" s="17" t="s">
        <v>1711</v>
      </c>
      <c r="D405" s="17">
        <v>0</v>
      </c>
      <c r="E405" s="17">
        <v>1000</v>
      </c>
      <c r="F405" s="17">
        <v>0</v>
      </c>
      <c r="G405" s="17">
        <v>0</v>
      </c>
      <c r="H405" s="17" t="s">
        <v>447</v>
      </c>
      <c r="I405" s="17" t="s">
        <v>447</v>
      </c>
      <c r="J405" s="17" t="s">
        <v>447</v>
      </c>
      <c r="K405" s="17" t="s">
        <v>447</v>
      </c>
      <c r="L405" s="17">
        <v>43271</v>
      </c>
      <c r="M405" s="17" t="s">
        <v>447</v>
      </c>
      <c r="N405" s="17" t="s">
        <v>447</v>
      </c>
      <c r="O405" s="17">
        <v>2</v>
      </c>
      <c r="P405" s="17" t="s">
        <v>1712</v>
      </c>
    </row>
    <row r="406" spans="1:16" ht="12.75">
      <c r="A406" s="17" t="s">
        <v>1713</v>
      </c>
      <c r="B406" s="17" t="s">
        <v>447</v>
      </c>
      <c r="C406" s="17" t="s">
        <v>1714</v>
      </c>
      <c r="D406" s="17">
        <v>0</v>
      </c>
      <c r="E406" s="17">
        <v>1000</v>
      </c>
      <c r="F406" s="17">
        <v>0</v>
      </c>
      <c r="G406" s="17">
        <v>0</v>
      </c>
      <c r="H406" s="17" t="s">
        <v>447</v>
      </c>
      <c r="I406" s="17" t="s">
        <v>447</v>
      </c>
      <c r="J406" s="17" t="s">
        <v>447</v>
      </c>
      <c r="K406" s="17" t="s">
        <v>447</v>
      </c>
      <c r="L406" s="17" t="s">
        <v>1715</v>
      </c>
      <c r="M406" s="17" t="s">
        <v>447</v>
      </c>
      <c r="N406" s="17" t="s">
        <v>447</v>
      </c>
      <c r="O406" s="17">
        <v>2</v>
      </c>
      <c r="P406" s="17" t="s">
        <v>676</v>
      </c>
    </row>
    <row r="407" spans="1:16" ht="12.75">
      <c r="A407" s="17" t="s">
        <v>1716</v>
      </c>
      <c r="B407" s="17" t="s">
        <v>447</v>
      </c>
      <c r="C407" s="17" t="s">
        <v>1717</v>
      </c>
      <c r="D407" s="17">
        <v>-1000</v>
      </c>
      <c r="E407" s="17">
        <v>1000</v>
      </c>
      <c r="F407" s="17">
        <v>0</v>
      </c>
      <c r="G407" s="17">
        <v>0</v>
      </c>
      <c r="H407" s="17" t="s">
        <v>447</v>
      </c>
      <c r="I407" s="17" t="s">
        <v>447</v>
      </c>
      <c r="J407" s="17" t="s">
        <v>447</v>
      </c>
      <c r="K407" s="17" t="s">
        <v>447</v>
      </c>
      <c r="L407" s="17" t="s">
        <v>447</v>
      </c>
      <c r="M407" s="17" t="s">
        <v>447</v>
      </c>
      <c r="N407" s="17" t="s">
        <v>447</v>
      </c>
      <c r="O407" s="17">
        <v>1</v>
      </c>
      <c r="P407" s="17" t="s">
        <v>447</v>
      </c>
    </row>
    <row r="408" spans="1:16" ht="12.75">
      <c r="A408" s="17" t="s">
        <v>1718</v>
      </c>
      <c r="B408" s="17" t="s">
        <v>447</v>
      </c>
      <c r="C408" s="17" t="s">
        <v>1719</v>
      </c>
      <c r="D408" s="17">
        <v>-1000</v>
      </c>
      <c r="E408" s="17">
        <v>1000</v>
      </c>
      <c r="F408" s="17">
        <v>0</v>
      </c>
      <c r="G408" s="17">
        <v>0</v>
      </c>
      <c r="H408" s="17" t="s">
        <v>447</v>
      </c>
      <c r="I408" s="17" t="s">
        <v>447</v>
      </c>
      <c r="J408" s="17" t="s">
        <v>447</v>
      </c>
      <c r="K408" s="17" t="s">
        <v>447</v>
      </c>
      <c r="L408" s="17" t="s">
        <v>447</v>
      </c>
      <c r="M408" s="17" t="s">
        <v>447</v>
      </c>
      <c r="N408" s="17" t="s">
        <v>447</v>
      </c>
      <c r="O408" s="17">
        <v>1</v>
      </c>
      <c r="P408" s="17" t="s">
        <v>447</v>
      </c>
    </row>
    <row r="409" spans="1:16" ht="12.75">
      <c r="A409" s="17" t="s">
        <v>1720</v>
      </c>
      <c r="B409" s="17" t="s">
        <v>447</v>
      </c>
      <c r="C409" s="17" t="s">
        <v>1721</v>
      </c>
      <c r="D409" s="17">
        <v>-1000</v>
      </c>
      <c r="E409" s="17">
        <v>1000</v>
      </c>
      <c r="F409" s="17">
        <v>0</v>
      </c>
      <c r="G409" s="17">
        <v>0</v>
      </c>
      <c r="H409" s="17" t="s">
        <v>447</v>
      </c>
      <c r="I409" s="17" t="s">
        <v>447</v>
      </c>
      <c r="J409" s="17" t="s">
        <v>447</v>
      </c>
      <c r="K409" s="17" t="s">
        <v>447</v>
      </c>
      <c r="L409" s="17" t="s">
        <v>447</v>
      </c>
      <c r="M409" s="17" t="s">
        <v>447</v>
      </c>
      <c r="N409" s="17" t="s">
        <v>447</v>
      </c>
      <c r="O409" s="17">
        <v>1</v>
      </c>
      <c r="P409" s="17" t="s">
        <v>447</v>
      </c>
    </row>
    <row r="410" spans="1:16" ht="12.75">
      <c r="A410" s="17" t="s">
        <v>1722</v>
      </c>
      <c r="B410" s="17" t="s">
        <v>1723</v>
      </c>
      <c r="C410" s="17" t="s">
        <v>1724</v>
      </c>
      <c r="D410" s="17">
        <v>-1000</v>
      </c>
      <c r="E410" s="17">
        <v>1000</v>
      </c>
      <c r="F410" s="17">
        <v>0</v>
      </c>
      <c r="G410" s="17">
        <v>0</v>
      </c>
      <c r="H410" s="17" t="s">
        <v>447</v>
      </c>
      <c r="I410" s="17" t="s">
        <v>447</v>
      </c>
      <c r="J410" s="17" t="s">
        <v>447</v>
      </c>
      <c r="K410" s="17" t="s">
        <v>447</v>
      </c>
      <c r="L410" s="17" t="s">
        <v>447</v>
      </c>
      <c r="M410" s="17" t="s">
        <v>447</v>
      </c>
      <c r="N410" s="17" t="s">
        <v>447</v>
      </c>
      <c r="O410" s="17">
        <v>1</v>
      </c>
      <c r="P410" s="17" t="s">
        <v>447</v>
      </c>
    </row>
    <row r="411" spans="1:16" ht="12.75">
      <c r="A411" s="17" t="s">
        <v>1725</v>
      </c>
      <c r="B411" s="17" t="s">
        <v>1723</v>
      </c>
      <c r="C411" s="17" t="s">
        <v>1726</v>
      </c>
      <c r="D411" s="17">
        <v>-1000</v>
      </c>
      <c r="E411" s="17">
        <v>1000</v>
      </c>
      <c r="F411" s="17">
        <v>0</v>
      </c>
      <c r="G411" s="17">
        <v>0</v>
      </c>
      <c r="H411" s="17" t="s">
        <v>447</v>
      </c>
      <c r="I411" s="17" t="s">
        <v>447</v>
      </c>
      <c r="J411" s="17" t="s">
        <v>447</v>
      </c>
      <c r="K411" s="17" t="s">
        <v>447</v>
      </c>
      <c r="L411" s="17" t="s">
        <v>447</v>
      </c>
      <c r="M411" s="17" t="s">
        <v>447</v>
      </c>
      <c r="N411" s="17" t="s">
        <v>447</v>
      </c>
      <c r="O411" s="17">
        <v>1</v>
      </c>
      <c r="P411" s="17" t="s">
        <v>447</v>
      </c>
    </row>
    <row r="412" spans="1:16" ht="12.75">
      <c r="A412" s="17" t="s">
        <v>1727</v>
      </c>
      <c r="B412" s="17" t="s">
        <v>1728</v>
      </c>
      <c r="C412" s="17" t="s">
        <v>1729</v>
      </c>
      <c r="D412" s="17">
        <v>-1000</v>
      </c>
      <c r="E412" s="17">
        <v>1000</v>
      </c>
      <c r="F412" s="17">
        <v>0</v>
      </c>
      <c r="G412" s="17">
        <v>0</v>
      </c>
      <c r="H412" s="17" t="s">
        <v>447</v>
      </c>
      <c r="I412" s="17" t="s">
        <v>447</v>
      </c>
      <c r="J412" s="17" t="s">
        <v>447</v>
      </c>
      <c r="K412" s="17" t="s">
        <v>447</v>
      </c>
      <c r="L412" s="17" t="s">
        <v>447</v>
      </c>
      <c r="M412" s="17" t="s">
        <v>447</v>
      </c>
      <c r="N412" s="17" t="s">
        <v>447</v>
      </c>
      <c r="O412" s="17">
        <v>1</v>
      </c>
      <c r="P412" s="17" t="s">
        <v>447</v>
      </c>
    </row>
    <row r="413" spans="1:16" ht="12.75">
      <c r="A413" s="17" t="s">
        <v>1730</v>
      </c>
      <c r="B413" s="17" t="s">
        <v>1728</v>
      </c>
      <c r="C413" s="17" t="s">
        <v>1731</v>
      </c>
      <c r="D413" s="17">
        <v>-1000</v>
      </c>
      <c r="E413" s="17">
        <v>1000</v>
      </c>
      <c r="F413" s="17">
        <v>0</v>
      </c>
      <c r="G413" s="17">
        <v>0</v>
      </c>
      <c r="H413" s="17" t="s">
        <v>447</v>
      </c>
      <c r="I413" s="17" t="s">
        <v>447</v>
      </c>
      <c r="J413" s="17" t="s">
        <v>447</v>
      </c>
      <c r="K413" s="17" t="s">
        <v>447</v>
      </c>
      <c r="L413" s="17" t="s">
        <v>447</v>
      </c>
      <c r="M413" s="17" t="s">
        <v>447</v>
      </c>
      <c r="N413" s="17" t="s">
        <v>447</v>
      </c>
      <c r="O413" s="17">
        <v>1</v>
      </c>
      <c r="P413" s="17" t="s">
        <v>447</v>
      </c>
    </row>
    <row r="414" spans="1:16" ht="12.75">
      <c r="A414" s="17" t="s">
        <v>1732</v>
      </c>
      <c r="B414" s="17" t="s">
        <v>1723</v>
      </c>
      <c r="C414" s="17" t="s">
        <v>1733</v>
      </c>
      <c r="D414" s="17">
        <v>-1000</v>
      </c>
      <c r="E414" s="17">
        <v>1000</v>
      </c>
      <c r="F414" s="17">
        <v>0</v>
      </c>
      <c r="G414" s="17">
        <v>0</v>
      </c>
      <c r="H414" s="17" t="s">
        <v>447</v>
      </c>
      <c r="I414" s="17" t="s">
        <v>447</v>
      </c>
      <c r="J414" s="17" t="s">
        <v>447</v>
      </c>
      <c r="K414" s="17" t="s">
        <v>447</v>
      </c>
      <c r="L414" s="17" t="s">
        <v>447</v>
      </c>
      <c r="M414" s="17" t="s">
        <v>447</v>
      </c>
      <c r="N414" s="17" t="s">
        <v>447</v>
      </c>
      <c r="O414" s="17">
        <v>1</v>
      </c>
      <c r="P414" s="17" t="s">
        <v>447</v>
      </c>
    </row>
    <row r="415" spans="1:16" ht="12.75">
      <c r="A415" s="17" t="s">
        <v>1734</v>
      </c>
      <c r="B415" s="17" t="s">
        <v>1735</v>
      </c>
      <c r="C415" s="17" t="s">
        <v>1736</v>
      </c>
      <c r="D415" s="17">
        <v>0</v>
      </c>
      <c r="E415" s="17">
        <v>1000</v>
      </c>
      <c r="F415" s="17">
        <v>0</v>
      </c>
      <c r="G415" s="17">
        <v>0</v>
      </c>
      <c r="H415" s="17" t="s">
        <v>447</v>
      </c>
      <c r="I415" s="17" t="s">
        <v>447</v>
      </c>
      <c r="J415" s="17" t="s">
        <v>447</v>
      </c>
      <c r="K415" s="17" t="s">
        <v>447</v>
      </c>
      <c r="L415" s="17" t="s">
        <v>447</v>
      </c>
      <c r="M415" s="17" t="s">
        <v>447</v>
      </c>
      <c r="N415" s="17" t="s">
        <v>447</v>
      </c>
      <c r="O415" s="17">
        <v>1</v>
      </c>
      <c r="P415" s="17" t="s">
        <v>447</v>
      </c>
    </row>
    <row r="416" spans="1:16" ht="12.75">
      <c r="A416" s="17" t="s">
        <v>1737</v>
      </c>
      <c r="B416" s="17" t="s">
        <v>447</v>
      </c>
      <c r="C416" s="17" t="s">
        <v>1738</v>
      </c>
      <c r="D416" s="17">
        <v>0</v>
      </c>
      <c r="E416" s="17">
        <v>1000</v>
      </c>
      <c r="F416" s="17">
        <v>0</v>
      </c>
      <c r="G416" s="17">
        <v>0</v>
      </c>
      <c r="H416" s="17" t="s">
        <v>447</v>
      </c>
      <c r="I416" s="17" t="s">
        <v>447</v>
      </c>
      <c r="J416" s="17" t="s">
        <v>213</v>
      </c>
      <c r="K416" s="17" t="s">
        <v>447</v>
      </c>
      <c r="L416" s="17">
        <v>22568</v>
      </c>
      <c r="M416" s="17" t="s">
        <v>447</v>
      </c>
      <c r="N416" s="17" t="s">
        <v>447</v>
      </c>
      <c r="O416" s="17">
        <v>2</v>
      </c>
      <c r="P416" s="17" t="s">
        <v>1739</v>
      </c>
    </row>
    <row r="417" spans="1:16" ht="12.75">
      <c r="A417" s="17" t="s">
        <v>1740</v>
      </c>
      <c r="B417" s="17" t="s">
        <v>447</v>
      </c>
      <c r="C417" s="17" t="s">
        <v>1741</v>
      </c>
      <c r="D417" s="17">
        <v>-1000</v>
      </c>
      <c r="E417" s="17">
        <v>1000</v>
      </c>
      <c r="F417" s="17">
        <v>0</v>
      </c>
      <c r="G417" s="17">
        <v>0</v>
      </c>
      <c r="H417" s="17" t="s">
        <v>447</v>
      </c>
      <c r="I417" s="17" t="s">
        <v>447</v>
      </c>
      <c r="J417" s="17" t="s">
        <v>447</v>
      </c>
      <c r="K417" s="17" t="s">
        <v>447</v>
      </c>
      <c r="L417" s="17" t="s">
        <v>447</v>
      </c>
      <c r="M417" s="17" t="s">
        <v>447</v>
      </c>
      <c r="N417" s="17" t="s">
        <v>447</v>
      </c>
      <c r="O417" s="17">
        <v>1</v>
      </c>
      <c r="P417" s="17" t="s">
        <v>447</v>
      </c>
    </row>
    <row r="418" spans="1:16" ht="12.75">
      <c r="A418" s="17" t="s">
        <v>1742</v>
      </c>
      <c r="B418" s="17" t="s">
        <v>447</v>
      </c>
      <c r="C418" s="17" t="s">
        <v>1743</v>
      </c>
      <c r="D418" s="17">
        <v>-1000</v>
      </c>
      <c r="E418" s="17">
        <v>1000</v>
      </c>
      <c r="F418" s="17">
        <v>0</v>
      </c>
      <c r="G418" s="17">
        <v>0</v>
      </c>
      <c r="H418" s="17" t="s">
        <v>447</v>
      </c>
      <c r="I418" s="17" t="s">
        <v>447</v>
      </c>
      <c r="J418" s="17" t="s">
        <v>447</v>
      </c>
      <c r="K418" s="17" t="s">
        <v>447</v>
      </c>
      <c r="L418" s="17" t="s">
        <v>447</v>
      </c>
      <c r="M418" s="17" t="s">
        <v>447</v>
      </c>
      <c r="N418" s="17" t="s">
        <v>447</v>
      </c>
      <c r="O418" s="17">
        <v>1</v>
      </c>
      <c r="P418" s="17" t="s">
        <v>447</v>
      </c>
    </row>
    <row r="419" spans="1:16" ht="12.75">
      <c r="A419" s="17" t="s">
        <v>1744</v>
      </c>
      <c r="B419" s="17" t="s">
        <v>447</v>
      </c>
      <c r="C419" s="17" t="s">
        <v>1745</v>
      </c>
      <c r="D419" s="17">
        <v>-1000</v>
      </c>
      <c r="E419" s="17">
        <v>1000</v>
      </c>
      <c r="F419" s="17">
        <v>0</v>
      </c>
      <c r="G419" s="17">
        <v>0</v>
      </c>
      <c r="H419" s="17" t="s">
        <v>447</v>
      </c>
      <c r="I419" s="17" t="s">
        <v>447</v>
      </c>
      <c r="J419" s="17" t="s">
        <v>447</v>
      </c>
      <c r="K419" s="17" t="s">
        <v>447</v>
      </c>
      <c r="L419" s="17" t="s">
        <v>447</v>
      </c>
      <c r="M419" s="17" t="s">
        <v>447</v>
      </c>
      <c r="N419" s="17" t="s">
        <v>447</v>
      </c>
      <c r="O419" s="17">
        <v>1</v>
      </c>
      <c r="P419" s="17" t="s">
        <v>447</v>
      </c>
    </row>
    <row r="420" spans="1:16" ht="12.75">
      <c r="A420" s="17" t="s">
        <v>1746</v>
      </c>
      <c r="B420" s="17" t="s">
        <v>447</v>
      </c>
      <c r="C420" s="17" t="s">
        <v>1747</v>
      </c>
      <c r="D420" s="17">
        <v>-1000</v>
      </c>
      <c r="E420" s="17">
        <v>1000</v>
      </c>
      <c r="F420" s="17">
        <v>0</v>
      </c>
      <c r="G420" s="17">
        <v>0</v>
      </c>
      <c r="H420" s="17" t="s">
        <v>447</v>
      </c>
      <c r="I420" s="17" t="s">
        <v>447</v>
      </c>
      <c r="J420" s="17" t="s">
        <v>447</v>
      </c>
      <c r="K420" s="17" t="s">
        <v>447</v>
      </c>
      <c r="L420" s="17" t="s">
        <v>447</v>
      </c>
      <c r="M420" s="17" t="s">
        <v>447</v>
      </c>
      <c r="N420" s="17" t="s">
        <v>447</v>
      </c>
      <c r="O420" s="17">
        <v>1</v>
      </c>
      <c r="P420" s="17" t="s">
        <v>447</v>
      </c>
    </row>
    <row r="421" spans="1:16" ht="12.75">
      <c r="A421" s="17" t="s">
        <v>1748</v>
      </c>
      <c r="B421" s="17" t="s">
        <v>447</v>
      </c>
      <c r="C421" s="17" t="s">
        <v>1749</v>
      </c>
      <c r="D421" s="17">
        <v>0</v>
      </c>
      <c r="E421" s="17">
        <v>1000</v>
      </c>
      <c r="F421" s="17">
        <v>0</v>
      </c>
      <c r="G421" s="17">
        <v>0</v>
      </c>
      <c r="H421" s="17" t="s">
        <v>447</v>
      </c>
      <c r="I421" s="17" t="s">
        <v>447</v>
      </c>
      <c r="J421" s="17" t="s">
        <v>447</v>
      </c>
      <c r="K421" s="17" t="s">
        <v>447</v>
      </c>
      <c r="L421" s="17">
        <v>54478</v>
      </c>
      <c r="M421" s="17" t="s">
        <v>447</v>
      </c>
      <c r="N421" s="17" t="s">
        <v>447</v>
      </c>
      <c r="O421" s="17">
        <v>2</v>
      </c>
      <c r="P421" s="17" t="s">
        <v>1750</v>
      </c>
    </row>
    <row r="422" spans="1:16" ht="12.75">
      <c r="A422" s="17" t="s">
        <v>1751</v>
      </c>
      <c r="B422" s="17" t="s">
        <v>1752</v>
      </c>
      <c r="C422" s="17" t="s">
        <v>1753</v>
      </c>
      <c r="D422" s="17">
        <v>0</v>
      </c>
      <c r="E422" s="17">
        <v>1000</v>
      </c>
      <c r="F422" s="17">
        <v>0</v>
      </c>
      <c r="G422" s="17">
        <v>0</v>
      </c>
      <c r="H422" s="17" t="s">
        <v>447</v>
      </c>
      <c r="I422" s="17" t="s">
        <v>447</v>
      </c>
      <c r="J422" s="17" t="s">
        <v>447</v>
      </c>
      <c r="K422" s="17" t="s">
        <v>447</v>
      </c>
      <c r="L422" s="17">
        <v>51088</v>
      </c>
      <c r="M422" s="17" t="s">
        <v>447</v>
      </c>
      <c r="N422" s="17" t="s">
        <v>447</v>
      </c>
      <c r="O422" s="17">
        <v>2</v>
      </c>
      <c r="P422" s="17" t="s">
        <v>1754</v>
      </c>
    </row>
    <row r="423" spans="1:16" ht="12.75">
      <c r="A423" s="17" t="s">
        <v>1755</v>
      </c>
      <c r="B423" s="17" t="s">
        <v>447</v>
      </c>
      <c r="C423" s="17" t="s">
        <v>1756</v>
      </c>
      <c r="D423" s="17">
        <v>-1000</v>
      </c>
      <c r="E423" s="17">
        <v>1000</v>
      </c>
      <c r="F423" s="17">
        <v>0</v>
      </c>
      <c r="G423" s="17">
        <v>0</v>
      </c>
      <c r="H423" s="17" t="s">
        <v>447</v>
      </c>
      <c r="I423" s="17" t="s">
        <v>447</v>
      </c>
      <c r="J423" s="17" t="s">
        <v>447</v>
      </c>
      <c r="K423" s="17" t="s">
        <v>447</v>
      </c>
      <c r="L423" s="17" t="s">
        <v>447</v>
      </c>
      <c r="M423" s="17" t="s">
        <v>447</v>
      </c>
      <c r="N423" s="17" t="s">
        <v>447</v>
      </c>
      <c r="O423" s="17">
        <v>1</v>
      </c>
      <c r="P423" s="17" t="s">
        <v>447</v>
      </c>
    </row>
    <row r="424" spans="1:16" ht="12.75">
      <c r="A424" s="17" t="s">
        <v>222</v>
      </c>
      <c r="B424" s="17" t="s">
        <v>223</v>
      </c>
      <c r="C424" s="17" t="s">
        <v>1757</v>
      </c>
      <c r="D424" s="17">
        <v>0</v>
      </c>
      <c r="E424" s="17">
        <v>1000</v>
      </c>
      <c r="F424" s="17">
        <v>0</v>
      </c>
      <c r="G424" s="17">
        <v>0</v>
      </c>
      <c r="H424" s="17" t="s">
        <v>447</v>
      </c>
      <c r="I424" s="17" t="s">
        <v>447</v>
      </c>
      <c r="J424" s="17" t="s">
        <v>225</v>
      </c>
      <c r="K424" s="17" t="s">
        <v>447</v>
      </c>
      <c r="L424" s="17" t="s">
        <v>447</v>
      </c>
      <c r="M424" s="17" t="s">
        <v>447</v>
      </c>
      <c r="N424" s="17" t="s">
        <v>447</v>
      </c>
      <c r="O424" s="17">
        <v>1</v>
      </c>
      <c r="P424" s="17" t="s">
        <v>226</v>
      </c>
    </row>
    <row r="425" spans="1:16" ht="12.75">
      <c r="A425" s="17" t="s">
        <v>227</v>
      </c>
      <c r="B425" s="17" t="s">
        <v>228</v>
      </c>
      <c r="C425" s="17" t="s">
        <v>229</v>
      </c>
      <c r="D425" s="17">
        <v>-1000</v>
      </c>
      <c r="E425" s="17">
        <v>1000</v>
      </c>
      <c r="F425" s="17">
        <v>0</v>
      </c>
      <c r="G425" s="17">
        <v>0</v>
      </c>
      <c r="H425" s="17" t="s">
        <v>447</v>
      </c>
      <c r="I425" s="17" t="s">
        <v>447</v>
      </c>
      <c r="J425" s="17" t="s">
        <v>225</v>
      </c>
      <c r="K425" s="17" t="s">
        <v>447</v>
      </c>
      <c r="L425" s="17" t="s">
        <v>447</v>
      </c>
      <c r="M425" s="17" t="s">
        <v>447</v>
      </c>
      <c r="N425" s="17" t="s">
        <v>447</v>
      </c>
      <c r="O425" s="17">
        <v>1</v>
      </c>
      <c r="P425" s="17" t="s">
        <v>230</v>
      </c>
    </row>
    <row r="426" spans="1:16" ht="12.75">
      <c r="A426" s="17" t="s">
        <v>1758</v>
      </c>
      <c r="B426" s="17" t="s">
        <v>447</v>
      </c>
      <c r="C426" s="17" t="s">
        <v>1759</v>
      </c>
      <c r="D426" s="17">
        <v>-1000</v>
      </c>
      <c r="E426" s="17">
        <v>1000</v>
      </c>
      <c r="F426" s="17">
        <v>0</v>
      </c>
      <c r="G426" s="17">
        <v>0</v>
      </c>
      <c r="H426" s="17" t="s">
        <v>447</v>
      </c>
      <c r="I426" s="17" t="s">
        <v>447</v>
      </c>
      <c r="J426" s="17" t="s">
        <v>447</v>
      </c>
      <c r="K426" s="17" t="s">
        <v>447</v>
      </c>
      <c r="L426" s="17" t="s">
        <v>447</v>
      </c>
      <c r="M426" s="17" t="s">
        <v>447</v>
      </c>
      <c r="N426" s="17" t="s">
        <v>447</v>
      </c>
      <c r="O426" s="17">
        <v>1</v>
      </c>
      <c r="P426" s="17" t="s">
        <v>447</v>
      </c>
    </row>
    <row r="427" spans="1:16" ht="12.75">
      <c r="A427" s="17" t="s">
        <v>1760</v>
      </c>
      <c r="B427" s="17" t="s">
        <v>447</v>
      </c>
      <c r="C427" s="17" t="s">
        <v>1761</v>
      </c>
      <c r="D427" s="17">
        <v>-1000</v>
      </c>
      <c r="E427" s="17">
        <v>1000</v>
      </c>
      <c r="F427" s="17">
        <v>0</v>
      </c>
      <c r="G427" s="17">
        <v>0</v>
      </c>
      <c r="H427" s="17" t="s">
        <v>447</v>
      </c>
      <c r="I427" s="17" t="s">
        <v>447</v>
      </c>
      <c r="J427" s="17" t="s">
        <v>447</v>
      </c>
      <c r="K427" s="17" t="s">
        <v>447</v>
      </c>
      <c r="L427" s="17" t="s">
        <v>447</v>
      </c>
      <c r="M427" s="17" t="s">
        <v>447</v>
      </c>
      <c r="N427" s="17" t="s">
        <v>447</v>
      </c>
      <c r="O427" s="17">
        <v>1</v>
      </c>
      <c r="P427" s="17" t="s">
        <v>447</v>
      </c>
    </row>
    <row r="428" spans="1:16" ht="12.75">
      <c r="A428" s="17" t="s">
        <v>1762</v>
      </c>
      <c r="B428" s="17" t="s">
        <v>447</v>
      </c>
      <c r="C428" s="17" t="s">
        <v>1763</v>
      </c>
      <c r="D428" s="17">
        <v>-1000</v>
      </c>
      <c r="E428" s="17">
        <v>1000</v>
      </c>
      <c r="F428" s="17">
        <v>0</v>
      </c>
      <c r="G428" s="17">
        <v>0</v>
      </c>
      <c r="H428" s="17" t="s">
        <v>447</v>
      </c>
      <c r="I428" s="17" t="s">
        <v>447</v>
      </c>
      <c r="J428" s="17" t="s">
        <v>447</v>
      </c>
      <c r="K428" s="17" t="s">
        <v>447</v>
      </c>
      <c r="L428" s="17" t="s">
        <v>447</v>
      </c>
      <c r="M428" s="17" t="s">
        <v>447</v>
      </c>
      <c r="N428" s="17" t="s">
        <v>447</v>
      </c>
      <c r="O428" s="17">
        <v>1</v>
      </c>
      <c r="P428" s="17" t="s">
        <v>447</v>
      </c>
    </row>
    <row r="429" spans="1:16" ht="12.75">
      <c r="A429" s="17" t="s">
        <v>1764</v>
      </c>
      <c r="B429" s="17" t="s">
        <v>447</v>
      </c>
      <c r="C429" s="17" t="s">
        <v>1765</v>
      </c>
      <c r="D429" s="17">
        <v>-1000</v>
      </c>
      <c r="E429" s="17">
        <v>1000</v>
      </c>
      <c r="F429" s="17">
        <v>0</v>
      </c>
      <c r="G429" s="17">
        <v>0</v>
      </c>
      <c r="H429" s="17" t="s">
        <v>447</v>
      </c>
      <c r="I429" s="17" t="s">
        <v>447</v>
      </c>
      <c r="J429" s="17" t="s">
        <v>447</v>
      </c>
      <c r="K429" s="17" t="s">
        <v>447</v>
      </c>
      <c r="L429" s="17" t="s">
        <v>447</v>
      </c>
      <c r="M429" s="17" t="s">
        <v>447</v>
      </c>
      <c r="N429" s="17" t="s">
        <v>447</v>
      </c>
      <c r="O429" s="17">
        <v>1</v>
      </c>
      <c r="P429" s="17" t="s">
        <v>447</v>
      </c>
    </row>
    <row r="430" spans="1:16" ht="12.75">
      <c r="A430" s="17" t="s">
        <v>1766</v>
      </c>
      <c r="B430" s="17" t="s">
        <v>447</v>
      </c>
      <c r="C430" s="17" t="s">
        <v>1767</v>
      </c>
      <c r="D430" s="17">
        <v>-308.94</v>
      </c>
      <c r="E430" s="17">
        <v>1000</v>
      </c>
      <c r="F430" s="17">
        <v>0</v>
      </c>
      <c r="G430" s="17">
        <v>0</v>
      </c>
      <c r="H430" s="17" t="s">
        <v>447</v>
      </c>
      <c r="I430" s="17" t="s">
        <v>447</v>
      </c>
      <c r="J430" s="17" t="s">
        <v>447</v>
      </c>
      <c r="K430" s="17" t="s">
        <v>447</v>
      </c>
      <c r="L430" s="17" t="s">
        <v>1768</v>
      </c>
      <c r="M430" s="17" t="s">
        <v>447</v>
      </c>
      <c r="N430" s="17" t="s">
        <v>447</v>
      </c>
      <c r="O430" s="17">
        <v>2</v>
      </c>
      <c r="P430" s="17" t="s">
        <v>447</v>
      </c>
    </row>
    <row r="431" spans="1:16" ht="12.75">
      <c r="A431" s="17" t="s">
        <v>1769</v>
      </c>
      <c r="B431" s="17" t="s">
        <v>1770</v>
      </c>
      <c r="C431" s="17" t="s">
        <v>1771</v>
      </c>
      <c r="D431" s="17">
        <v>0</v>
      </c>
      <c r="E431" s="17">
        <v>1000</v>
      </c>
      <c r="F431" s="17">
        <v>0</v>
      </c>
      <c r="G431" s="17">
        <v>0</v>
      </c>
      <c r="H431" s="17" t="s">
        <v>447</v>
      </c>
      <c r="I431" s="17" t="s">
        <v>447</v>
      </c>
      <c r="J431" s="17" t="s">
        <v>680</v>
      </c>
      <c r="K431" s="17" t="s">
        <v>447</v>
      </c>
      <c r="L431" s="17">
        <v>54983</v>
      </c>
      <c r="M431" s="17" t="s">
        <v>447</v>
      </c>
      <c r="N431" s="17" t="s">
        <v>447</v>
      </c>
      <c r="O431" s="17">
        <v>2</v>
      </c>
      <c r="P431" s="17" t="s">
        <v>1772</v>
      </c>
    </row>
    <row r="432" spans="1:16" ht="12.75">
      <c r="A432" s="17" t="s">
        <v>1773</v>
      </c>
      <c r="B432" s="17" t="s">
        <v>682</v>
      </c>
      <c r="C432" s="17" t="s">
        <v>1774</v>
      </c>
      <c r="D432" s="17">
        <v>0</v>
      </c>
      <c r="E432" s="17">
        <v>1000</v>
      </c>
      <c r="F432" s="17">
        <v>0</v>
      </c>
      <c r="G432" s="17">
        <v>0</v>
      </c>
      <c r="H432" s="17" t="s">
        <v>447</v>
      </c>
      <c r="I432" s="17" t="s">
        <v>447</v>
      </c>
      <c r="J432" s="17" t="s">
        <v>680</v>
      </c>
      <c r="K432" s="17" t="s">
        <v>447</v>
      </c>
      <c r="L432" s="17">
        <v>13154</v>
      </c>
      <c r="M432" s="17" t="s">
        <v>447</v>
      </c>
      <c r="N432" s="17" t="s">
        <v>447</v>
      </c>
      <c r="O432" s="17">
        <v>2</v>
      </c>
      <c r="P432" s="17" t="s">
        <v>1775</v>
      </c>
    </row>
    <row r="433" spans="1:16" ht="12.75">
      <c r="A433" s="17" t="s">
        <v>1776</v>
      </c>
      <c r="B433" s="17" t="s">
        <v>447</v>
      </c>
      <c r="C433" s="17" t="s">
        <v>1777</v>
      </c>
      <c r="D433" s="17">
        <v>-1000</v>
      </c>
      <c r="E433" s="17">
        <v>1000</v>
      </c>
      <c r="F433" s="17">
        <v>0</v>
      </c>
      <c r="G433" s="17">
        <v>0</v>
      </c>
      <c r="H433" s="17" t="s">
        <v>447</v>
      </c>
      <c r="I433" s="17" t="s">
        <v>447</v>
      </c>
      <c r="J433" s="17" t="s">
        <v>447</v>
      </c>
      <c r="K433" s="17" t="s">
        <v>447</v>
      </c>
      <c r="L433" s="17" t="s">
        <v>447</v>
      </c>
      <c r="M433" s="17" t="s">
        <v>447</v>
      </c>
      <c r="N433" s="17" t="s">
        <v>447</v>
      </c>
      <c r="O433" s="17">
        <v>1</v>
      </c>
      <c r="P433" s="17" t="s">
        <v>447</v>
      </c>
    </row>
    <row r="434" spans="1:16" ht="12.75">
      <c r="A434" s="17" t="s">
        <v>1778</v>
      </c>
      <c r="B434" s="17" t="s">
        <v>1779</v>
      </c>
      <c r="C434" s="17" t="s">
        <v>1780</v>
      </c>
      <c r="D434" s="17">
        <v>-1000</v>
      </c>
      <c r="E434" s="17">
        <v>1000</v>
      </c>
      <c r="F434" s="17">
        <v>0</v>
      </c>
      <c r="G434" s="17">
        <v>0</v>
      </c>
      <c r="H434" s="17" t="s">
        <v>447</v>
      </c>
      <c r="I434" s="17" t="s">
        <v>447</v>
      </c>
      <c r="J434" s="17" t="s">
        <v>447</v>
      </c>
      <c r="K434" s="17" t="s">
        <v>447</v>
      </c>
      <c r="L434" s="17" t="s">
        <v>1781</v>
      </c>
      <c r="M434" s="17" t="s">
        <v>447</v>
      </c>
      <c r="N434" s="17" t="s">
        <v>447</v>
      </c>
      <c r="O434" s="17">
        <v>2</v>
      </c>
      <c r="P434" s="17" t="s">
        <v>1782</v>
      </c>
    </row>
    <row r="435" spans="1:16" ht="12.75">
      <c r="A435" s="17" t="s">
        <v>1783</v>
      </c>
      <c r="B435" s="17" t="s">
        <v>1784</v>
      </c>
      <c r="C435" s="17" t="s">
        <v>1785</v>
      </c>
      <c r="D435" s="17">
        <v>-1000</v>
      </c>
      <c r="E435" s="17">
        <v>1000</v>
      </c>
      <c r="F435" s="17">
        <v>0</v>
      </c>
      <c r="G435" s="17">
        <v>0</v>
      </c>
      <c r="H435" s="17" t="s">
        <v>447</v>
      </c>
      <c r="I435" s="17" t="s">
        <v>447</v>
      </c>
      <c r="J435" s="17" t="s">
        <v>1200</v>
      </c>
      <c r="K435" s="17" t="s">
        <v>447</v>
      </c>
      <c r="L435" s="17" t="s">
        <v>1786</v>
      </c>
      <c r="M435" s="17" t="s">
        <v>447</v>
      </c>
      <c r="N435" s="17" t="s">
        <v>447</v>
      </c>
      <c r="O435" s="17">
        <v>2</v>
      </c>
      <c r="P435" s="17" t="s">
        <v>738</v>
      </c>
    </row>
    <row r="436" spans="1:16" ht="12.75">
      <c r="A436" s="17" t="s">
        <v>1787</v>
      </c>
      <c r="B436" s="17" t="s">
        <v>1788</v>
      </c>
      <c r="C436" s="17" t="s">
        <v>1789</v>
      </c>
      <c r="D436" s="17">
        <v>0</v>
      </c>
      <c r="E436" s="17">
        <v>1000</v>
      </c>
      <c r="F436" s="17">
        <v>0</v>
      </c>
      <c r="G436" s="17">
        <v>0</v>
      </c>
      <c r="H436" s="17" t="s">
        <v>447</v>
      </c>
      <c r="I436" s="17" t="s">
        <v>447</v>
      </c>
      <c r="J436" s="17" t="s">
        <v>1790</v>
      </c>
      <c r="K436" s="17" t="s">
        <v>447</v>
      </c>
      <c r="L436" s="17">
        <v>51970</v>
      </c>
      <c r="M436" s="17" t="s">
        <v>447</v>
      </c>
      <c r="N436" s="17" t="s">
        <v>447</v>
      </c>
      <c r="O436" s="17">
        <v>2</v>
      </c>
      <c r="P436" s="17" t="s">
        <v>1791</v>
      </c>
    </row>
    <row r="437" spans="1:16" ht="12.75">
      <c r="A437" s="17" t="s">
        <v>1792</v>
      </c>
      <c r="B437" s="17" t="s">
        <v>1793</v>
      </c>
      <c r="C437" s="17" t="s">
        <v>1794</v>
      </c>
      <c r="D437" s="17">
        <v>0</v>
      </c>
      <c r="E437" s="17">
        <v>1000</v>
      </c>
      <c r="F437" s="17">
        <v>0</v>
      </c>
      <c r="G437" s="17">
        <v>0</v>
      </c>
      <c r="H437" s="17" t="s">
        <v>447</v>
      </c>
      <c r="I437" s="17" t="s">
        <v>447</v>
      </c>
      <c r="J437" s="17" t="s">
        <v>220</v>
      </c>
      <c r="K437" s="17" t="s">
        <v>447</v>
      </c>
      <c r="L437" s="17">
        <v>30807</v>
      </c>
      <c r="M437" s="17" t="s">
        <v>447</v>
      </c>
      <c r="N437" s="17" t="s">
        <v>447</v>
      </c>
      <c r="O437" s="17">
        <v>2</v>
      </c>
      <c r="P437" s="17" t="s">
        <v>1795</v>
      </c>
    </row>
    <row r="438" spans="1:16" ht="12.75">
      <c r="A438" s="17" t="s">
        <v>1796</v>
      </c>
      <c r="B438" s="17" t="s">
        <v>1797</v>
      </c>
      <c r="C438" s="17" t="s">
        <v>1798</v>
      </c>
      <c r="D438" s="17">
        <v>0</v>
      </c>
      <c r="E438" s="17">
        <v>1000</v>
      </c>
      <c r="F438" s="17">
        <v>0</v>
      </c>
      <c r="G438" s="17">
        <v>0</v>
      </c>
      <c r="H438" s="17" t="s">
        <v>447</v>
      </c>
      <c r="I438" s="17" t="s">
        <v>447</v>
      </c>
      <c r="J438" s="17" t="s">
        <v>220</v>
      </c>
      <c r="K438" s="17" t="s">
        <v>447</v>
      </c>
      <c r="L438" s="17">
        <v>14735</v>
      </c>
      <c r="M438" s="17" t="s">
        <v>447</v>
      </c>
      <c r="N438" s="17" t="s">
        <v>447</v>
      </c>
      <c r="O438" s="17">
        <v>2</v>
      </c>
      <c r="P438" s="17" t="s">
        <v>1799</v>
      </c>
    </row>
    <row r="439" spans="1:16" ht="12.75">
      <c r="A439" s="17" t="s">
        <v>1800</v>
      </c>
      <c r="B439" s="17" t="s">
        <v>447</v>
      </c>
      <c r="C439" s="17" t="s">
        <v>1801</v>
      </c>
      <c r="D439" s="17">
        <v>0</v>
      </c>
      <c r="E439" s="17">
        <v>1000</v>
      </c>
      <c r="F439" s="17">
        <v>0</v>
      </c>
      <c r="G439" s="17">
        <v>0</v>
      </c>
      <c r="H439" s="17" t="s">
        <v>447</v>
      </c>
      <c r="I439" s="17" t="s">
        <v>447</v>
      </c>
      <c r="J439" s="17" t="s">
        <v>220</v>
      </c>
      <c r="K439" s="17" t="s">
        <v>447</v>
      </c>
      <c r="L439" s="17">
        <v>16599</v>
      </c>
      <c r="M439" s="17" t="s">
        <v>447</v>
      </c>
      <c r="N439" s="17" t="s">
        <v>447</v>
      </c>
      <c r="O439" s="17">
        <v>2</v>
      </c>
      <c r="P439" s="17" t="s">
        <v>1802</v>
      </c>
    </row>
    <row r="440" spans="1:16" ht="12.75">
      <c r="A440" s="17" t="s">
        <v>218</v>
      </c>
      <c r="B440" s="17" t="s">
        <v>447</v>
      </c>
      <c r="C440" s="17" t="s">
        <v>1803</v>
      </c>
      <c r="D440" s="17">
        <v>0</v>
      </c>
      <c r="E440" s="17">
        <v>1000</v>
      </c>
      <c r="F440" s="17">
        <v>0</v>
      </c>
      <c r="G440" s="17">
        <v>0</v>
      </c>
      <c r="H440" s="17" t="s">
        <v>447</v>
      </c>
      <c r="I440" s="17" t="s">
        <v>447</v>
      </c>
      <c r="J440" s="17" t="s">
        <v>220</v>
      </c>
      <c r="K440" s="17" t="s">
        <v>447</v>
      </c>
      <c r="L440" s="17" t="s">
        <v>447</v>
      </c>
      <c r="M440" s="17" t="s">
        <v>447</v>
      </c>
      <c r="N440" s="17" t="s">
        <v>447</v>
      </c>
      <c r="O440" s="17">
        <v>1</v>
      </c>
      <c r="P440" s="17" t="s">
        <v>221</v>
      </c>
    </row>
    <row r="441" spans="1:16" ht="12.75">
      <c r="A441" s="17" t="s">
        <v>1804</v>
      </c>
      <c r="B441" s="17" t="s">
        <v>447</v>
      </c>
      <c r="C441" s="17" t="s">
        <v>1805</v>
      </c>
      <c r="D441" s="17">
        <v>0</v>
      </c>
      <c r="E441" s="17">
        <v>1000</v>
      </c>
      <c r="F441" s="17">
        <v>0</v>
      </c>
      <c r="G441" s="17">
        <v>0</v>
      </c>
      <c r="H441" s="17" t="s">
        <v>447</v>
      </c>
      <c r="I441" s="17" t="s">
        <v>447</v>
      </c>
      <c r="J441" s="17" t="s">
        <v>220</v>
      </c>
      <c r="K441" s="17" t="s">
        <v>447</v>
      </c>
      <c r="L441" s="17">
        <v>45509</v>
      </c>
      <c r="M441" s="17" t="s">
        <v>447</v>
      </c>
      <c r="N441" s="17" t="s">
        <v>447</v>
      </c>
      <c r="O441" s="17">
        <v>2</v>
      </c>
      <c r="P441" s="17" t="s">
        <v>1806</v>
      </c>
    </row>
    <row r="442" spans="1:16" ht="12.75">
      <c r="A442" s="17" t="s">
        <v>1807</v>
      </c>
      <c r="B442" s="17" t="s">
        <v>447</v>
      </c>
      <c r="C442" s="17" t="s">
        <v>1808</v>
      </c>
      <c r="D442" s="17">
        <v>0</v>
      </c>
      <c r="E442" s="17">
        <v>1000</v>
      </c>
      <c r="F442" s="17">
        <v>0</v>
      </c>
      <c r="G442" s="17">
        <v>0</v>
      </c>
      <c r="H442" s="17" t="s">
        <v>447</v>
      </c>
      <c r="I442" s="17" t="s">
        <v>447</v>
      </c>
      <c r="J442" s="17" t="s">
        <v>220</v>
      </c>
      <c r="K442" s="17" t="s">
        <v>447</v>
      </c>
      <c r="L442" s="17">
        <v>4550</v>
      </c>
      <c r="M442" s="17" t="s">
        <v>447</v>
      </c>
      <c r="N442" s="17" t="s">
        <v>447</v>
      </c>
      <c r="O442" s="17">
        <v>2</v>
      </c>
      <c r="P442" s="17" t="s">
        <v>1809</v>
      </c>
    </row>
    <row r="443" spans="1:16" ht="12.75">
      <c r="A443" s="17" t="s">
        <v>1810</v>
      </c>
      <c r="B443" s="17" t="s">
        <v>447</v>
      </c>
      <c r="C443" s="17" t="s">
        <v>1811</v>
      </c>
      <c r="D443" s="17">
        <v>-1000</v>
      </c>
      <c r="E443" s="17">
        <v>1000</v>
      </c>
      <c r="F443" s="17">
        <v>0</v>
      </c>
      <c r="G443" s="17">
        <v>0</v>
      </c>
      <c r="H443" s="17" t="s">
        <v>447</v>
      </c>
      <c r="I443" s="17" t="s">
        <v>447</v>
      </c>
      <c r="J443" s="17" t="s">
        <v>447</v>
      </c>
      <c r="K443" s="17" t="s">
        <v>447</v>
      </c>
      <c r="L443" s="17" t="s">
        <v>447</v>
      </c>
      <c r="M443" s="17" t="s">
        <v>447</v>
      </c>
      <c r="N443" s="17" t="s">
        <v>447</v>
      </c>
      <c r="O443" s="17">
        <v>1</v>
      </c>
      <c r="P443" s="17" t="s">
        <v>447</v>
      </c>
    </row>
    <row r="444" spans="1:16" ht="12.75">
      <c r="A444" s="17" t="s">
        <v>1812</v>
      </c>
      <c r="B444" s="17" t="s">
        <v>1813</v>
      </c>
      <c r="C444" s="17" t="s">
        <v>1814</v>
      </c>
      <c r="D444" s="17">
        <v>0</v>
      </c>
      <c r="E444" s="17">
        <v>1000</v>
      </c>
      <c r="F444" s="17">
        <v>0</v>
      </c>
      <c r="G444" s="17">
        <v>0</v>
      </c>
      <c r="H444" s="17" t="s">
        <v>447</v>
      </c>
      <c r="I444" s="17" t="s">
        <v>447</v>
      </c>
      <c r="J444" s="17" t="s">
        <v>19</v>
      </c>
      <c r="K444" s="17" t="s">
        <v>447</v>
      </c>
      <c r="L444" s="17">
        <v>49902</v>
      </c>
      <c r="M444" s="17" t="s">
        <v>447</v>
      </c>
      <c r="N444" s="17" t="s">
        <v>447</v>
      </c>
      <c r="O444" s="17">
        <v>2</v>
      </c>
      <c r="P444" s="17" t="s">
        <v>1815</v>
      </c>
    </row>
    <row r="445" spans="1:16" ht="12.75">
      <c r="A445" s="17" t="s">
        <v>1816</v>
      </c>
      <c r="B445" s="17" t="s">
        <v>447</v>
      </c>
      <c r="C445" s="17" t="s">
        <v>1817</v>
      </c>
      <c r="D445" s="17">
        <v>0</v>
      </c>
      <c r="E445" s="17">
        <v>0</v>
      </c>
      <c r="F445" s="17">
        <v>0</v>
      </c>
      <c r="G445" s="17">
        <v>0</v>
      </c>
      <c r="H445" s="17" t="s">
        <v>447</v>
      </c>
      <c r="I445" s="17" t="s">
        <v>447</v>
      </c>
      <c r="J445" s="17" t="s">
        <v>1818</v>
      </c>
      <c r="K445" s="17" t="s">
        <v>447</v>
      </c>
      <c r="L445" s="17">
        <v>39528</v>
      </c>
      <c r="M445" s="17" t="s">
        <v>447</v>
      </c>
      <c r="N445" s="17" t="s">
        <v>447</v>
      </c>
      <c r="O445" s="17">
        <v>2</v>
      </c>
      <c r="P445" s="17" t="s">
        <v>1819</v>
      </c>
    </row>
    <row r="446" spans="1:16" ht="12.75">
      <c r="A446" s="17" t="s">
        <v>1820</v>
      </c>
      <c r="B446" s="17" t="s">
        <v>1821</v>
      </c>
      <c r="C446" s="17" t="s">
        <v>1822</v>
      </c>
      <c r="D446" s="17">
        <v>0</v>
      </c>
      <c r="E446" s="17">
        <v>1000</v>
      </c>
      <c r="F446" s="17">
        <v>0</v>
      </c>
      <c r="G446" s="17">
        <v>0</v>
      </c>
      <c r="H446" s="17" t="s">
        <v>447</v>
      </c>
      <c r="I446" s="17" t="s">
        <v>447</v>
      </c>
      <c r="J446" s="17" t="s">
        <v>199</v>
      </c>
      <c r="K446" s="17" t="s">
        <v>447</v>
      </c>
      <c r="L446" s="17">
        <v>39528</v>
      </c>
      <c r="M446" s="17" t="s">
        <v>447</v>
      </c>
      <c r="N446" s="17" t="s">
        <v>447</v>
      </c>
      <c r="O446" s="17">
        <v>2</v>
      </c>
      <c r="P446" s="17" t="s">
        <v>1819</v>
      </c>
    </row>
    <row r="447" spans="1:16" ht="12.75">
      <c r="A447" s="17" t="s">
        <v>1823</v>
      </c>
      <c r="B447" s="17" t="s">
        <v>1824</v>
      </c>
      <c r="C447" s="17" t="s">
        <v>1825</v>
      </c>
      <c r="D447" s="17">
        <v>0</v>
      </c>
      <c r="E447" s="17">
        <v>1000</v>
      </c>
      <c r="F447" s="17">
        <v>0</v>
      </c>
      <c r="G447" s="17">
        <v>0</v>
      </c>
      <c r="H447" s="17" t="s">
        <v>447</v>
      </c>
      <c r="I447" s="17" t="s">
        <v>447</v>
      </c>
      <c r="J447" s="17" t="s">
        <v>447</v>
      </c>
      <c r="K447" s="17" t="s">
        <v>447</v>
      </c>
      <c r="L447" s="17">
        <v>21116</v>
      </c>
      <c r="M447" s="17" t="s">
        <v>447</v>
      </c>
      <c r="N447" s="17" t="s">
        <v>447</v>
      </c>
      <c r="O447" s="17">
        <v>2</v>
      </c>
      <c r="P447" s="17" t="s">
        <v>1826</v>
      </c>
    </row>
    <row r="448" spans="1:16" ht="12.75">
      <c r="A448" s="17" t="s">
        <v>1827</v>
      </c>
      <c r="B448" s="17" t="s">
        <v>1828</v>
      </c>
      <c r="C448" s="17" t="s">
        <v>1829</v>
      </c>
      <c r="D448" s="17">
        <v>0</v>
      </c>
      <c r="E448" s="17">
        <v>1000</v>
      </c>
      <c r="F448" s="17">
        <v>0</v>
      </c>
      <c r="G448" s="17">
        <v>0</v>
      </c>
      <c r="H448" s="17" t="s">
        <v>447</v>
      </c>
      <c r="I448" s="17" t="s">
        <v>447</v>
      </c>
      <c r="J448" s="17" t="s">
        <v>1</v>
      </c>
      <c r="K448" s="17" t="s">
        <v>447</v>
      </c>
      <c r="L448" s="17">
        <v>34526</v>
      </c>
      <c r="M448" s="17" t="s">
        <v>447</v>
      </c>
      <c r="N448" s="17" t="s">
        <v>447</v>
      </c>
      <c r="O448" s="17">
        <v>2</v>
      </c>
      <c r="P448" s="17" t="s">
        <v>1830</v>
      </c>
    </row>
    <row r="449" spans="1:16" ht="12.75">
      <c r="A449" s="17" t="s">
        <v>1831</v>
      </c>
      <c r="B449" s="17" t="s">
        <v>1832</v>
      </c>
      <c r="C449" s="17" t="s">
        <v>1833</v>
      </c>
      <c r="D449" s="17">
        <v>0</v>
      </c>
      <c r="E449" s="17">
        <v>1000</v>
      </c>
      <c r="F449" s="17">
        <v>0</v>
      </c>
      <c r="G449" s="17">
        <v>0</v>
      </c>
      <c r="H449" s="17" t="s">
        <v>447</v>
      </c>
      <c r="I449" s="17" t="s">
        <v>447</v>
      </c>
      <c r="J449" s="17" t="s">
        <v>1834</v>
      </c>
      <c r="K449" s="17" t="s">
        <v>447</v>
      </c>
      <c r="L449" s="17">
        <v>38509</v>
      </c>
      <c r="M449" s="17" t="s">
        <v>447</v>
      </c>
      <c r="N449" s="17" t="s">
        <v>447</v>
      </c>
      <c r="O449" s="17">
        <v>2</v>
      </c>
      <c r="P449" s="17" t="s">
        <v>1835</v>
      </c>
    </row>
    <row r="450" spans="1:16" ht="12.75">
      <c r="A450" s="17" t="s">
        <v>1836</v>
      </c>
      <c r="B450" s="17" t="s">
        <v>1837</v>
      </c>
      <c r="C450" s="17" t="s">
        <v>1838</v>
      </c>
      <c r="D450" s="17">
        <v>0</v>
      </c>
      <c r="E450" s="17">
        <v>1000</v>
      </c>
      <c r="F450" s="17">
        <v>0</v>
      </c>
      <c r="G450" s="17">
        <v>0</v>
      </c>
      <c r="H450" s="17" t="s">
        <v>447</v>
      </c>
      <c r="I450" s="17" t="s">
        <v>447</v>
      </c>
      <c r="J450" s="17" t="s">
        <v>1543</v>
      </c>
      <c r="K450" s="17" t="s">
        <v>447</v>
      </c>
      <c r="L450" s="17">
        <v>29702</v>
      </c>
      <c r="M450" s="17" t="s">
        <v>447</v>
      </c>
      <c r="N450" s="17" t="s">
        <v>447</v>
      </c>
      <c r="O450" s="17">
        <v>2</v>
      </c>
      <c r="P450" s="17" t="s">
        <v>1839</v>
      </c>
    </row>
    <row r="451" spans="1:16" ht="12.75">
      <c r="A451" s="17" t="s">
        <v>1840</v>
      </c>
      <c r="B451" s="17" t="s">
        <v>447</v>
      </c>
      <c r="C451" s="17" t="s">
        <v>1841</v>
      </c>
      <c r="D451" s="17">
        <v>0</v>
      </c>
      <c r="E451" s="17">
        <v>0</v>
      </c>
      <c r="F451" s="17">
        <v>0</v>
      </c>
      <c r="G451" s="17">
        <v>0</v>
      </c>
      <c r="H451" s="17" t="s">
        <v>447</v>
      </c>
      <c r="I451" s="17" t="s">
        <v>447</v>
      </c>
      <c r="J451" s="17" t="s">
        <v>447</v>
      </c>
      <c r="K451" s="17" t="s">
        <v>447</v>
      </c>
      <c r="L451" s="17">
        <v>20424</v>
      </c>
      <c r="M451" s="17" t="s">
        <v>447</v>
      </c>
      <c r="N451" s="17" t="s">
        <v>447</v>
      </c>
      <c r="O451" s="17">
        <v>2</v>
      </c>
      <c r="P451" s="17" t="s">
        <v>447</v>
      </c>
    </row>
    <row r="452" spans="1:16" ht="12.75">
      <c r="A452" s="17" t="s">
        <v>1842</v>
      </c>
      <c r="B452" s="17" t="s">
        <v>447</v>
      </c>
      <c r="C452" s="17" t="s">
        <v>1843</v>
      </c>
      <c r="D452" s="17">
        <v>0</v>
      </c>
      <c r="E452" s="17">
        <v>0</v>
      </c>
      <c r="F452" s="17">
        <v>0</v>
      </c>
      <c r="G452" s="17">
        <v>0</v>
      </c>
      <c r="H452" s="17" t="s">
        <v>447</v>
      </c>
      <c r="I452" s="17" t="s">
        <v>447</v>
      </c>
      <c r="J452" s="17" t="s">
        <v>447</v>
      </c>
      <c r="K452" s="17" t="s">
        <v>447</v>
      </c>
      <c r="L452" s="17" t="s">
        <v>1844</v>
      </c>
      <c r="M452" s="17" t="s">
        <v>447</v>
      </c>
      <c r="N452" s="17" t="s">
        <v>447</v>
      </c>
      <c r="O452" s="17">
        <v>2</v>
      </c>
      <c r="P452" s="17" t="s">
        <v>447</v>
      </c>
    </row>
    <row r="453" spans="1:16" ht="12.75">
      <c r="A453" s="17" t="s">
        <v>1845</v>
      </c>
      <c r="B453" s="17" t="s">
        <v>1846</v>
      </c>
      <c r="C453" s="17" t="s">
        <v>1847</v>
      </c>
      <c r="D453" s="17">
        <v>0</v>
      </c>
      <c r="E453" s="17">
        <v>1000</v>
      </c>
      <c r="F453" s="17">
        <v>0</v>
      </c>
      <c r="G453" s="17">
        <v>0</v>
      </c>
      <c r="H453" s="17" t="s">
        <v>447</v>
      </c>
      <c r="I453" s="17" t="s">
        <v>447</v>
      </c>
      <c r="J453" s="17" t="s">
        <v>447</v>
      </c>
      <c r="K453" s="17" t="s">
        <v>447</v>
      </c>
      <c r="L453" s="17" t="s">
        <v>1848</v>
      </c>
      <c r="M453" s="17" t="s">
        <v>447</v>
      </c>
      <c r="N453" s="17" t="s">
        <v>447</v>
      </c>
      <c r="O453" s="17">
        <v>2</v>
      </c>
      <c r="P453" s="17" t="s">
        <v>1849</v>
      </c>
    </row>
    <row r="454" spans="1:16" ht="12.75">
      <c r="A454" s="17" t="s">
        <v>1850</v>
      </c>
      <c r="B454" s="17" t="s">
        <v>1851</v>
      </c>
      <c r="C454" s="17" t="s">
        <v>1852</v>
      </c>
      <c r="D454" s="17">
        <v>0</v>
      </c>
      <c r="E454" s="17">
        <v>1000</v>
      </c>
      <c r="F454" s="17">
        <v>0</v>
      </c>
      <c r="G454" s="17">
        <v>0</v>
      </c>
      <c r="H454" s="17" t="s">
        <v>447</v>
      </c>
      <c r="I454" s="17" t="s">
        <v>447</v>
      </c>
      <c r="J454" s="17" t="s">
        <v>447</v>
      </c>
      <c r="K454" s="17" t="s">
        <v>447</v>
      </c>
      <c r="L454" s="17" t="s">
        <v>1853</v>
      </c>
      <c r="M454" s="17" t="s">
        <v>447</v>
      </c>
      <c r="N454" s="17" t="s">
        <v>447</v>
      </c>
      <c r="O454" s="17">
        <v>2</v>
      </c>
      <c r="P454" s="17" t="s">
        <v>1854</v>
      </c>
    </row>
    <row r="455" spans="1:16" ht="12.75">
      <c r="A455" s="17" t="s">
        <v>1855</v>
      </c>
      <c r="B455" s="17" t="s">
        <v>1560</v>
      </c>
      <c r="C455" s="17" t="s">
        <v>1856</v>
      </c>
      <c r="D455" s="17">
        <v>0</v>
      </c>
      <c r="E455" s="17">
        <v>1000</v>
      </c>
      <c r="F455" s="17">
        <v>0</v>
      </c>
      <c r="G455" s="17">
        <v>0</v>
      </c>
      <c r="H455" s="17" t="s">
        <v>447</v>
      </c>
      <c r="I455" s="17" t="s">
        <v>447</v>
      </c>
      <c r="J455" s="17" t="s">
        <v>447</v>
      </c>
      <c r="K455" s="17" t="s">
        <v>447</v>
      </c>
      <c r="L455" s="17">
        <v>13951</v>
      </c>
      <c r="M455" s="17" t="s">
        <v>447</v>
      </c>
      <c r="N455" s="17" t="s">
        <v>447</v>
      </c>
      <c r="O455" s="17">
        <v>2</v>
      </c>
      <c r="P455" s="17" t="s">
        <v>1566</v>
      </c>
    </row>
    <row r="456" spans="1:16" ht="12.75">
      <c r="A456" s="17" t="s">
        <v>1857</v>
      </c>
      <c r="B456" s="17" t="s">
        <v>1560</v>
      </c>
      <c r="C456" s="17" t="s">
        <v>1858</v>
      </c>
      <c r="D456" s="17">
        <v>0</v>
      </c>
      <c r="E456" s="17">
        <v>1000</v>
      </c>
      <c r="F456" s="17">
        <v>0</v>
      </c>
      <c r="G456" s="17">
        <v>0</v>
      </c>
      <c r="H456" s="17" t="s">
        <v>447</v>
      </c>
      <c r="I456" s="17" t="s">
        <v>447</v>
      </c>
      <c r="J456" s="17" t="s">
        <v>447</v>
      </c>
      <c r="K456" s="17" t="s">
        <v>447</v>
      </c>
      <c r="L456" s="17">
        <v>13951</v>
      </c>
      <c r="M456" s="17" t="s">
        <v>447</v>
      </c>
      <c r="N456" s="17" t="s">
        <v>447</v>
      </c>
      <c r="O456" s="17">
        <v>2</v>
      </c>
      <c r="P456" s="17" t="s">
        <v>1563</v>
      </c>
    </row>
    <row r="457" spans="1:16" ht="12.75">
      <c r="A457" s="17" t="s">
        <v>1859</v>
      </c>
      <c r="B457" s="17" t="s">
        <v>779</v>
      </c>
      <c r="C457" s="17" t="s">
        <v>1860</v>
      </c>
      <c r="D457" s="17">
        <v>0</v>
      </c>
      <c r="E457" s="17">
        <v>1000</v>
      </c>
      <c r="F457" s="17">
        <v>0</v>
      </c>
      <c r="G457" s="17">
        <v>0</v>
      </c>
      <c r="H457" s="17" t="s">
        <v>447</v>
      </c>
      <c r="I457" s="17" t="s">
        <v>447</v>
      </c>
      <c r="J457" s="17" t="s">
        <v>447</v>
      </c>
      <c r="K457" s="17" t="s">
        <v>447</v>
      </c>
      <c r="L457" s="17" t="s">
        <v>1861</v>
      </c>
      <c r="M457" s="17" t="s">
        <v>447</v>
      </c>
      <c r="N457" s="17" t="s">
        <v>447</v>
      </c>
      <c r="O457" s="17">
        <v>2</v>
      </c>
      <c r="P457" s="17" t="s">
        <v>781</v>
      </c>
    </row>
    <row r="458" spans="1:16" ht="12.75">
      <c r="A458" s="17" t="s">
        <v>1862</v>
      </c>
      <c r="B458" s="17" t="s">
        <v>447</v>
      </c>
      <c r="C458" s="17" t="s">
        <v>1863</v>
      </c>
      <c r="D458" s="17">
        <v>0</v>
      </c>
      <c r="E458" s="17">
        <v>1000</v>
      </c>
      <c r="F458" s="17">
        <v>0</v>
      </c>
      <c r="G458" s="17">
        <v>0</v>
      </c>
      <c r="H458" s="17" t="s">
        <v>447</v>
      </c>
      <c r="I458" s="17" t="s">
        <v>447</v>
      </c>
      <c r="J458" s="17" t="s">
        <v>447</v>
      </c>
      <c r="K458" s="17" t="s">
        <v>447</v>
      </c>
      <c r="L458" s="17">
        <v>44492</v>
      </c>
      <c r="M458" s="17" t="s">
        <v>447</v>
      </c>
      <c r="N458" s="17" t="s">
        <v>447</v>
      </c>
      <c r="O458" s="17">
        <v>2</v>
      </c>
      <c r="P458" s="17" t="s">
        <v>1864</v>
      </c>
    </row>
    <row r="459" spans="1:16" ht="12.75">
      <c r="A459" s="17" t="s">
        <v>1865</v>
      </c>
      <c r="B459" s="17" t="s">
        <v>447</v>
      </c>
      <c r="C459" s="17" t="s">
        <v>1866</v>
      </c>
      <c r="D459" s="17">
        <v>0</v>
      </c>
      <c r="E459" s="17">
        <v>1000</v>
      </c>
      <c r="F459" s="17">
        <v>0</v>
      </c>
      <c r="G459" s="17">
        <v>0</v>
      </c>
      <c r="H459" s="17" t="s">
        <v>447</v>
      </c>
      <c r="I459" s="17" t="s">
        <v>447</v>
      </c>
      <c r="J459" s="17" t="s">
        <v>447</v>
      </c>
      <c r="K459" s="17" t="s">
        <v>447</v>
      </c>
      <c r="L459" s="17">
        <v>12762</v>
      </c>
      <c r="M459" s="17" t="s">
        <v>447</v>
      </c>
      <c r="N459" s="17" t="s">
        <v>447</v>
      </c>
      <c r="O459" s="17">
        <v>2</v>
      </c>
      <c r="P459" s="17" t="s">
        <v>1864</v>
      </c>
    </row>
    <row r="460" spans="1:16" ht="12.75">
      <c r="A460" s="17" t="s">
        <v>1867</v>
      </c>
      <c r="B460" s="17" t="s">
        <v>447</v>
      </c>
      <c r="C460" s="17" t="s">
        <v>1868</v>
      </c>
      <c r="D460" s="17">
        <v>0</v>
      </c>
      <c r="E460" s="17">
        <v>0</v>
      </c>
      <c r="F460" s="17">
        <v>0</v>
      </c>
      <c r="G460" s="17">
        <v>0</v>
      </c>
      <c r="H460" s="17" t="s">
        <v>447</v>
      </c>
      <c r="I460" s="17" t="s">
        <v>447</v>
      </c>
      <c r="J460" s="17" t="s">
        <v>447</v>
      </c>
      <c r="K460" s="17" t="s">
        <v>447</v>
      </c>
      <c r="L460" s="17">
        <v>10902</v>
      </c>
      <c r="M460" s="17" t="s">
        <v>447</v>
      </c>
      <c r="N460" s="17" t="s">
        <v>447</v>
      </c>
      <c r="O460" s="17">
        <v>2</v>
      </c>
      <c r="P460" s="17" t="s">
        <v>1864</v>
      </c>
    </row>
    <row r="461" spans="1:16" ht="12.75">
      <c r="A461" s="17" t="s">
        <v>1869</v>
      </c>
      <c r="B461" s="17" t="s">
        <v>447</v>
      </c>
      <c r="C461" s="17" t="s">
        <v>1870</v>
      </c>
      <c r="D461" s="17">
        <v>0</v>
      </c>
      <c r="E461" s="17">
        <v>1000</v>
      </c>
      <c r="F461" s="17">
        <v>0</v>
      </c>
      <c r="G461" s="17">
        <v>0</v>
      </c>
      <c r="H461" s="17" t="s">
        <v>447</v>
      </c>
      <c r="I461" s="17" t="s">
        <v>447</v>
      </c>
      <c r="J461" s="17" t="s">
        <v>447</v>
      </c>
      <c r="K461" s="17" t="s">
        <v>447</v>
      </c>
      <c r="L461" s="17" t="s">
        <v>1871</v>
      </c>
      <c r="M461" s="17" t="s">
        <v>447</v>
      </c>
      <c r="N461" s="17" t="s">
        <v>447</v>
      </c>
      <c r="O461" s="17">
        <v>2</v>
      </c>
      <c r="P461" s="17" t="s">
        <v>1872</v>
      </c>
    </row>
    <row r="462" spans="1:16" ht="12.75">
      <c r="A462" s="17" t="s">
        <v>1873</v>
      </c>
      <c r="B462" s="17" t="s">
        <v>447</v>
      </c>
      <c r="C462" s="17" t="s">
        <v>1874</v>
      </c>
      <c r="D462" s="17">
        <v>0</v>
      </c>
      <c r="E462" s="17">
        <v>1000</v>
      </c>
      <c r="F462" s="17">
        <v>0</v>
      </c>
      <c r="G462" s="17">
        <v>0</v>
      </c>
      <c r="H462" s="17" t="s">
        <v>447</v>
      </c>
      <c r="I462" s="17" t="s">
        <v>447</v>
      </c>
      <c r="J462" s="17" t="s">
        <v>447</v>
      </c>
      <c r="K462" s="17" t="s">
        <v>447</v>
      </c>
      <c r="L462" s="17">
        <v>36913</v>
      </c>
      <c r="M462" s="17" t="s">
        <v>447</v>
      </c>
      <c r="N462" s="17" t="s">
        <v>447</v>
      </c>
      <c r="O462" s="17">
        <v>2</v>
      </c>
      <c r="P462" s="17" t="s">
        <v>1875</v>
      </c>
    </row>
    <row r="463" spans="1:16" ht="12.75">
      <c r="A463" s="17" t="s">
        <v>1876</v>
      </c>
      <c r="B463" s="17" t="s">
        <v>447</v>
      </c>
      <c r="C463" s="17" t="s">
        <v>1877</v>
      </c>
      <c r="D463" s="17">
        <v>0</v>
      </c>
      <c r="E463" s="17">
        <v>1000</v>
      </c>
      <c r="F463" s="17">
        <v>0</v>
      </c>
      <c r="G463" s="17">
        <v>0</v>
      </c>
      <c r="H463" s="17" t="s">
        <v>447</v>
      </c>
      <c r="I463" s="17" t="s">
        <v>447</v>
      </c>
      <c r="J463" s="17" t="s">
        <v>447</v>
      </c>
      <c r="K463" s="17" t="s">
        <v>447</v>
      </c>
      <c r="L463" s="17">
        <v>50577</v>
      </c>
      <c r="M463" s="17" t="s">
        <v>447</v>
      </c>
      <c r="N463" s="17" t="s">
        <v>447</v>
      </c>
      <c r="O463" s="17">
        <v>2</v>
      </c>
      <c r="P463" s="17" t="s">
        <v>1878</v>
      </c>
    </row>
    <row r="464" spans="1:16" ht="12.75">
      <c r="A464" s="17" t="s">
        <v>1879</v>
      </c>
      <c r="B464" s="17" t="s">
        <v>447</v>
      </c>
      <c r="C464" s="17" t="s">
        <v>1880</v>
      </c>
      <c r="D464" s="17">
        <v>0</v>
      </c>
      <c r="E464" s="17">
        <v>1000</v>
      </c>
      <c r="F464" s="17">
        <v>0</v>
      </c>
      <c r="G464" s="17">
        <v>0</v>
      </c>
      <c r="H464" s="17" t="s">
        <v>447</v>
      </c>
      <c r="I464" s="17" t="s">
        <v>447</v>
      </c>
      <c r="J464" s="17" t="s">
        <v>18</v>
      </c>
      <c r="K464" s="17" t="s">
        <v>447</v>
      </c>
      <c r="L464" s="17">
        <v>15083</v>
      </c>
      <c r="M464" s="17" t="s">
        <v>447</v>
      </c>
      <c r="N464" s="17" t="s">
        <v>447</v>
      </c>
      <c r="O464" s="17">
        <v>2</v>
      </c>
      <c r="P464" s="17" t="s">
        <v>1881</v>
      </c>
    </row>
    <row r="465" spans="1:16" ht="12.75">
      <c r="A465" s="17" t="s">
        <v>1882</v>
      </c>
      <c r="B465" s="17" t="s">
        <v>1883</v>
      </c>
      <c r="C465" s="17" t="s">
        <v>1884</v>
      </c>
      <c r="D465" s="17">
        <v>-1000</v>
      </c>
      <c r="E465" s="17">
        <v>1000</v>
      </c>
      <c r="F465" s="17">
        <v>0</v>
      </c>
      <c r="G465" s="17">
        <v>0</v>
      </c>
      <c r="H465" s="17" t="s">
        <v>447</v>
      </c>
      <c r="I465" s="17" t="s">
        <v>447</v>
      </c>
      <c r="J465" s="17" t="s">
        <v>447</v>
      </c>
      <c r="K465" s="17" t="s">
        <v>447</v>
      </c>
      <c r="L465" s="17" t="s">
        <v>447</v>
      </c>
      <c r="M465" s="17" t="s">
        <v>447</v>
      </c>
      <c r="N465" s="17" t="s">
        <v>447</v>
      </c>
      <c r="O465" s="17">
        <v>1</v>
      </c>
      <c r="P465" s="17" t="s">
        <v>447</v>
      </c>
    </row>
    <row r="466" spans="1:16" ht="12.75">
      <c r="A466" s="17" t="s">
        <v>1885</v>
      </c>
      <c r="B466" s="17" t="s">
        <v>1883</v>
      </c>
      <c r="C466" s="17" t="s">
        <v>1886</v>
      </c>
      <c r="D466" s="17">
        <v>-1000</v>
      </c>
      <c r="E466" s="17">
        <v>1000</v>
      </c>
      <c r="F466" s="17">
        <v>0</v>
      </c>
      <c r="G466" s="17">
        <v>0</v>
      </c>
      <c r="H466" s="17" t="s">
        <v>447</v>
      </c>
      <c r="I466" s="17" t="s">
        <v>447</v>
      </c>
      <c r="J466" s="17" t="s">
        <v>447</v>
      </c>
      <c r="K466" s="17" t="s">
        <v>447</v>
      </c>
      <c r="L466" s="17" t="s">
        <v>447</v>
      </c>
      <c r="M466" s="17" t="s">
        <v>447</v>
      </c>
      <c r="N466" s="17" t="s">
        <v>447</v>
      </c>
      <c r="O466" s="17">
        <v>1</v>
      </c>
      <c r="P466" s="17" t="s">
        <v>447</v>
      </c>
    </row>
    <row r="467" spans="1:16" ht="12.75">
      <c r="A467" s="17" t="s">
        <v>1887</v>
      </c>
      <c r="B467" s="17" t="s">
        <v>1683</v>
      </c>
      <c r="C467" s="17" t="s">
        <v>1888</v>
      </c>
      <c r="D467" s="17">
        <v>0</v>
      </c>
      <c r="E467" s="17">
        <v>1000</v>
      </c>
      <c r="F467" s="17">
        <v>0</v>
      </c>
      <c r="G467" s="17">
        <v>0</v>
      </c>
      <c r="H467" s="17" t="s">
        <v>447</v>
      </c>
      <c r="I467" s="17" t="s">
        <v>447</v>
      </c>
      <c r="J467" s="17" t="s">
        <v>1685</v>
      </c>
      <c r="K467" s="17" t="s">
        <v>447</v>
      </c>
      <c r="L467" s="17" t="s">
        <v>1889</v>
      </c>
      <c r="M467" s="17" t="s">
        <v>447</v>
      </c>
      <c r="N467" s="17" t="s">
        <v>447</v>
      </c>
      <c r="O467" s="17">
        <v>2</v>
      </c>
      <c r="P467" s="17" t="s">
        <v>1686</v>
      </c>
    </row>
    <row r="468" spans="1:16" ht="12.75">
      <c r="A468" s="17" t="s">
        <v>1890</v>
      </c>
      <c r="B468" s="17" t="s">
        <v>1891</v>
      </c>
      <c r="C468" s="17" t="s">
        <v>1892</v>
      </c>
      <c r="D468" s="17">
        <v>0</v>
      </c>
      <c r="E468" s="17">
        <v>1000</v>
      </c>
      <c r="F468" s="17">
        <v>0</v>
      </c>
      <c r="G468" s="17">
        <v>0</v>
      </c>
      <c r="H468" s="17" t="s">
        <v>447</v>
      </c>
      <c r="I468" s="17" t="s">
        <v>447</v>
      </c>
      <c r="J468" s="17" t="s">
        <v>1893</v>
      </c>
      <c r="K468" s="17" t="s">
        <v>447</v>
      </c>
      <c r="L468" s="17" t="s">
        <v>1894</v>
      </c>
      <c r="M468" s="17" t="s">
        <v>447</v>
      </c>
      <c r="N468" s="17" t="s">
        <v>447</v>
      </c>
      <c r="O468" s="17">
        <v>2</v>
      </c>
      <c r="P468" s="17" t="s">
        <v>1895</v>
      </c>
    </row>
    <row r="469" spans="1:16" ht="12.75">
      <c r="A469" s="17" t="s">
        <v>1896</v>
      </c>
      <c r="B469" s="17" t="s">
        <v>1897</v>
      </c>
      <c r="C469" s="17" t="s">
        <v>1898</v>
      </c>
      <c r="D469" s="17">
        <v>0</v>
      </c>
      <c r="E469" s="17">
        <v>1000</v>
      </c>
      <c r="F469" s="17">
        <v>0</v>
      </c>
      <c r="G469" s="17">
        <v>0</v>
      </c>
      <c r="H469" s="17" t="s">
        <v>447</v>
      </c>
      <c r="I469" s="17" t="s">
        <v>447</v>
      </c>
      <c r="J469" s="17" t="s">
        <v>1893</v>
      </c>
      <c r="K469" s="17" t="s">
        <v>447</v>
      </c>
      <c r="L469" s="17">
        <v>55086</v>
      </c>
      <c r="M469" s="17" t="s">
        <v>447</v>
      </c>
      <c r="N469" s="17" t="s">
        <v>447</v>
      </c>
      <c r="O469" s="17">
        <v>2</v>
      </c>
      <c r="P469" s="17" t="s">
        <v>1899</v>
      </c>
    </row>
    <row r="470" spans="1:16" ht="12.75">
      <c r="A470" s="17" t="s">
        <v>1900</v>
      </c>
      <c r="B470" s="17" t="s">
        <v>1901</v>
      </c>
      <c r="C470" s="17" t="s">
        <v>1902</v>
      </c>
      <c r="D470" s="17">
        <v>0</v>
      </c>
      <c r="E470" s="17">
        <v>1000</v>
      </c>
      <c r="F470" s="17">
        <v>0</v>
      </c>
      <c r="G470" s="17">
        <v>0</v>
      </c>
      <c r="H470" s="17" t="s">
        <v>447</v>
      </c>
      <c r="I470" s="17" t="s">
        <v>447</v>
      </c>
      <c r="J470" s="17" t="s">
        <v>1893</v>
      </c>
      <c r="K470" s="17" t="s">
        <v>447</v>
      </c>
      <c r="L470" s="17">
        <v>18027</v>
      </c>
      <c r="M470" s="17" t="s">
        <v>447</v>
      </c>
      <c r="N470" s="17" t="s">
        <v>447</v>
      </c>
      <c r="O470" s="17">
        <v>2</v>
      </c>
      <c r="P470" s="17" t="s">
        <v>1903</v>
      </c>
    </row>
    <row r="471" spans="1:16" ht="12.75">
      <c r="A471" s="17" t="s">
        <v>1904</v>
      </c>
      <c r="B471" s="17" t="s">
        <v>1674</v>
      </c>
      <c r="C471" s="17" t="s">
        <v>1905</v>
      </c>
      <c r="D471" s="17">
        <v>-1000</v>
      </c>
      <c r="E471" s="17">
        <v>1000</v>
      </c>
      <c r="F471" s="17">
        <v>0</v>
      </c>
      <c r="G471" s="17">
        <v>0</v>
      </c>
      <c r="H471" s="17" t="s">
        <v>447</v>
      </c>
      <c r="I471" s="17" t="s">
        <v>447</v>
      </c>
      <c r="J471" s="17" t="s">
        <v>1893</v>
      </c>
      <c r="K471" s="17" t="s">
        <v>447</v>
      </c>
      <c r="L471" s="17" t="s">
        <v>1676</v>
      </c>
      <c r="M471" s="17" t="s">
        <v>447</v>
      </c>
      <c r="N471" s="17" t="s">
        <v>447</v>
      </c>
      <c r="O471" s="17">
        <v>2</v>
      </c>
      <c r="P471" s="17" t="s">
        <v>1677</v>
      </c>
    </row>
    <row r="472" spans="1:16" ht="12.75">
      <c r="A472" s="17" t="s">
        <v>1906</v>
      </c>
      <c r="B472" s="17" t="s">
        <v>1907</v>
      </c>
      <c r="C472" s="17" t="s">
        <v>1908</v>
      </c>
      <c r="D472" s="17">
        <v>0</v>
      </c>
      <c r="E472" s="17">
        <v>1000</v>
      </c>
      <c r="F472" s="17">
        <v>0</v>
      </c>
      <c r="G472" s="17">
        <v>0</v>
      </c>
      <c r="H472" s="17" t="s">
        <v>447</v>
      </c>
      <c r="I472" s="17" t="s">
        <v>447</v>
      </c>
      <c r="J472" s="17" t="s">
        <v>1893</v>
      </c>
      <c r="K472" s="17" t="s">
        <v>447</v>
      </c>
      <c r="L472" s="17" t="s">
        <v>1894</v>
      </c>
      <c r="M472" s="17" t="s">
        <v>447</v>
      </c>
      <c r="N472" s="17" t="s">
        <v>447</v>
      </c>
      <c r="O472" s="17">
        <v>2</v>
      </c>
      <c r="P472" s="17" t="s">
        <v>1895</v>
      </c>
    </row>
    <row r="473" spans="1:16" ht="12.75">
      <c r="A473" s="17" t="s">
        <v>1909</v>
      </c>
      <c r="B473" s="17" t="s">
        <v>447</v>
      </c>
      <c r="C473" s="17" t="s">
        <v>1910</v>
      </c>
      <c r="D473" s="17">
        <v>-1000</v>
      </c>
      <c r="E473" s="17">
        <v>1000</v>
      </c>
      <c r="F473" s="17">
        <v>0</v>
      </c>
      <c r="G473" s="17">
        <v>0</v>
      </c>
      <c r="H473" s="17" t="s">
        <v>447</v>
      </c>
      <c r="I473" s="17" t="s">
        <v>447</v>
      </c>
      <c r="J473" s="17" t="s">
        <v>447</v>
      </c>
      <c r="K473" s="17" t="s">
        <v>447</v>
      </c>
      <c r="L473" s="17" t="s">
        <v>447</v>
      </c>
      <c r="M473" s="17" t="s">
        <v>447</v>
      </c>
      <c r="N473" s="17" t="s">
        <v>447</v>
      </c>
      <c r="O473" s="17">
        <v>1</v>
      </c>
      <c r="P473" s="17" t="s">
        <v>447</v>
      </c>
    </row>
    <row r="474" spans="1:16" ht="12.75">
      <c r="A474" s="17" t="s">
        <v>1911</v>
      </c>
      <c r="B474" s="17" t="s">
        <v>447</v>
      </c>
      <c r="C474" s="17" t="s">
        <v>1912</v>
      </c>
      <c r="D474" s="17">
        <v>-1000</v>
      </c>
      <c r="E474" s="17">
        <v>1000</v>
      </c>
      <c r="F474" s="17">
        <v>0</v>
      </c>
      <c r="G474" s="17">
        <v>0</v>
      </c>
      <c r="H474" s="17" t="s">
        <v>447</v>
      </c>
      <c r="I474" s="17" t="s">
        <v>447</v>
      </c>
      <c r="J474" s="17" t="s">
        <v>447</v>
      </c>
      <c r="K474" s="17" t="s">
        <v>447</v>
      </c>
      <c r="L474" s="17" t="s">
        <v>1676</v>
      </c>
      <c r="M474" s="17" t="s">
        <v>447</v>
      </c>
      <c r="N474" s="17" t="s">
        <v>447</v>
      </c>
      <c r="O474" s="17">
        <v>2</v>
      </c>
      <c r="P474" s="17" t="s">
        <v>1677</v>
      </c>
    </row>
    <row r="475" spans="1:16" ht="12.75">
      <c r="A475" s="17" t="s">
        <v>1913</v>
      </c>
      <c r="B475" s="17" t="s">
        <v>1914</v>
      </c>
      <c r="C475" s="17" t="s">
        <v>1915</v>
      </c>
      <c r="D475" s="17">
        <v>0</v>
      </c>
      <c r="E475" s="17">
        <v>1000</v>
      </c>
      <c r="F475" s="17">
        <v>0</v>
      </c>
      <c r="G475" s="17">
        <v>0</v>
      </c>
      <c r="H475" s="17" t="s">
        <v>447</v>
      </c>
      <c r="I475" s="17" t="s">
        <v>447</v>
      </c>
      <c r="J475" s="17" t="s">
        <v>1916</v>
      </c>
      <c r="K475" s="17" t="s">
        <v>447</v>
      </c>
      <c r="L475" s="17">
        <v>12642</v>
      </c>
      <c r="M475" s="17" t="s">
        <v>447</v>
      </c>
      <c r="N475" s="17" t="s">
        <v>447</v>
      </c>
      <c r="O475" s="17">
        <v>2</v>
      </c>
      <c r="P475" s="17" t="s">
        <v>1917</v>
      </c>
    </row>
    <row r="476" spans="1:16" ht="12.75">
      <c r="A476" s="17" t="s">
        <v>1918</v>
      </c>
      <c r="B476" s="17" t="s">
        <v>1919</v>
      </c>
      <c r="C476" s="17" t="s">
        <v>1920</v>
      </c>
      <c r="D476" s="17">
        <v>0</v>
      </c>
      <c r="E476" s="17">
        <v>1000</v>
      </c>
      <c r="F476" s="17">
        <v>0</v>
      </c>
      <c r="G476" s="17">
        <v>0</v>
      </c>
      <c r="H476" s="17" t="s">
        <v>447</v>
      </c>
      <c r="I476" s="17" t="s">
        <v>447</v>
      </c>
      <c r="J476" s="17" t="s">
        <v>1921</v>
      </c>
      <c r="K476" s="17" t="s">
        <v>447</v>
      </c>
      <c r="L476" s="17" t="s">
        <v>1922</v>
      </c>
      <c r="M476" s="17" t="s">
        <v>447</v>
      </c>
      <c r="N476" s="17" t="s">
        <v>447</v>
      </c>
      <c r="O476" s="17">
        <v>2</v>
      </c>
      <c r="P476" s="17" t="s">
        <v>1923</v>
      </c>
    </row>
    <row r="477" spans="1:16" ht="12.75">
      <c r="A477" s="17" t="s">
        <v>1924</v>
      </c>
      <c r="B477" s="17" t="s">
        <v>447</v>
      </c>
      <c r="C477" s="17" t="s">
        <v>1925</v>
      </c>
      <c r="D477" s="17">
        <v>0</v>
      </c>
      <c r="E477" s="17">
        <v>1000</v>
      </c>
      <c r="F477" s="17">
        <v>0</v>
      </c>
      <c r="G477" s="17">
        <v>0</v>
      </c>
      <c r="H477" s="17" t="s">
        <v>447</v>
      </c>
      <c r="I477" s="17" t="s">
        <v>447</v>
      </c>
      <c r="J477" s="17" t="s">
        <v>1921</v>
      </c>
      <c r="K477" s="17" t="s">
        <v>447</v>
      </c>
      <c r="L477" s="17" t="s">
        <v>1922</v>
      </c>
      <c r="M477" s="17" t="s">
        <v>447</v>
      </c>
      <c r="N477" s="17" t="s">
        <v>447</v>
      </c>
      <c r="O477" s="17">
        <v>2</v>
      </c>
      <c r="P477" s="17" t="s">
        <v>1923</v>
      </c>
    </row>
    <row r="478" spans="1:16" ht="12.75">
      <c r="A478" s="17" t="s">
        <v>1926</v>
      </c>
      <c r="B478" s="17" t="s">
        <v>447</v>
      </c>
      <c r="C478" s="17" t="s">
        <v>1927</v>
      </c>
      <c r="D478" s="17">
        <v>0</v>
      </c>
      <c r="E478" s="17">
        <v>1000</v>
      </c>
      <c r="F478" s="17">
        <v>0</v>
      </c>
      <c r="G478" s="17">
        <v>0</v>
      </c>
      <c r="H478" s="17" t="s">
        <v>447</v>
      </c>
      <c r="I478" s="17" t="s">
        <v>447</v>
      </c>
      <c r="J478" s="17" t="s">
        <v>1928</v>
      </c>
      <c r="K478" s="17" t="s">
        <v>447</v>
      </c>
      <c r="L478" s="17">
        <v>14626</v>
      </c>
      <c r="M478" s="17" t="s">
        <v>447</v>
      </c>
      <c r="N478" s="17" t="s">
        <v>447</v>
      </c>
      <c r="O478" s="17">
        <v>2</v>
      </c>
      <c r="P478" s="17" t="s">
        <v>1929</v>
      </c>
    </row>
    <row r="479" spans="1:16" ht="12.75">
      <c r="A479" s="17" t="s">
        <v>1930</v>
      </c>
      <c r="B479" s="17" t="s">
        <v>447</v>
      </c>
      <c r="C479" s="17" t="s">
        <v>1931</v>
      </c>
      <c r="D479" s="17">
        <v>0</v>
      </c>
      <c r="E479" s="17">
        <v>1000</v>
      </c>
      <c r="F479" s="17">
        <v>0</v>
      </c>
      <c r="G479" s="17">
        <v>0</v>
      </c>
      <c r="H479" s="17" t="s">
        <v>447</v>
      </c>
      <c r="I479" s="17" t="s">
        <v>447</v>
      </c>
      <c r="J479" s="17" t="s">
        <v>1928</v>
      </c>
      <c r="K479" s="17" t="s">
        <v>447</v>
      </c>
      <c r="L479" s="17">
        <v>23811</v>
      </c>
      <c r="M479" s="17" t="s">
        <v>447</v>
      </c>
      <c r="N479" s="17" t="s">
        <v>447</v>
      </c>
      <c r="O479" s="17">
        <v>2</v>
      </c>
      <c r="P479" s="17" t="s">
        <v>1932</v>
      </c>
    </row>
    <row r="480" spans="1:16" ht="12.75">
      <c r="A480" s="17" t="s">
        <v>1933</v>
      </c>
      <c r="B480" s="17" t="s">
        <v>447</v>
      </c>
      <c r="C480" s="17" t="s">
        <v>1934</v>
      </c>
      <c r="D480" s="17">
        <v>0</v>
      </c>
      <c r="E480" s="17">
        <v>1000</v>
      </c>
      <c r="F480" s="17">
        <v>0</v>
      </c>
      <c r="G480" s="17">
        <v>0</v>
      </c>
      <c r="H480" s="17" t="s">
        <v>447</v>
      </c>
      <c r="I480" s="17" t="s">
        <v>447</v>
      </c>
      <c r="J480" s="17" t="s">
        <v>1928</v>
      </c>
      <c r="K480" s="17" t="s">
        <v>447</v>
      </c>
      <c r="L480" s="17">
        <v>10674</v>
      </c>
      <c r="M480" s="17" t="s">
        <v>447</v>
      </c>
      <c r="N480" s="17" t="s">
        <v>447</v>
      </c>
      <c r="O480" s="17">
        <v>2</v>
      </c>
      <c r="P480" s="17" t="s">
        <v>1935</v>
      </c>
    </row>
    <row r="481" spans="1:16" ht="12.75">
      <c r="A481" s="17" t="s">
        <v>1936</v>
      </c>
      <c r="B481" s="17" t="s">
        <v>447</v>
      </c>
      <c r="C481" s="17" t="s">
        <v>1937</v>
      </c>
      <c r="D481" s="17">
        <v>0</v>
      </c>
      <c r="E481" s="17">
        <v>1000</v>
      </c>
      <c r="F481" s="17">
        <v>0</v>
      </c>
      <c r="G481" s="17">
        <v>0</v>
      </c>
      <c r="H481" s="17" t="s">
        <v>447</v>
      </c>
      <c r="I481" s="17" t="s">
        <v>447</v>
      </c>
      <c r="J481" s="17" t="s">
        <v>1928</v>
      </c>
      <c r="K481" s="17" t="s">
        <v>447</v>
      </c>
      <c r="L481" s="17">
        <v>31147</v>
      </c>
      <c r="M481" s="17" t="s">
        <v>447</v>
      </c>
      <c r="N481" s="17" t="s">
        <v>447</v>
      </c>
      <c r="O481" s="17">
        <v>2</v>
      </c>
      <c r="P481" s="17" t="s">
        <v>1938</v>
      </c>
    </row>
    <row r="482" spans="1:16" ht="12.75">
      <c r="A482" s="17" t="s">
        <v>1939</v>
      </c>
      <c r="B482" s="17" t="s">
        <v>447</v>
      </c>
      <c r="C482" s="17" t="s">
        <v>1940</v>
      </c>
      <c r="D482" s="17">
        <v>0</v>
      </c>
      <c r="E482" s="17">
        <v>1000</v>
      </c>
      <c r="F482" s="17">
        <v>0</v>
      </c>
      <c r="G482" s="17">
        <v>0</v>
      </c>
      <c r="H482" s="17" t="s">
        <v>447</v>
      </c>
      <c r="I482" s="17" t="s">
        <v>447</v>
      </c>
      <c r="J482" s="17" t="s">
        <v>1928</v>
      </c>
      <c r="K482" s="17" t="s">
        <v>447</v>
      </c>
      <c r="L482" s="17">
        <v>31147</v>
      </c>
      <c r="M482" s="17" t="s">
        <v>447</v>
      </c>
      <c r="N482" s="17" t="s">
        <v>447</v>
      </c>
      <c r="O482" s="17">
        <v>2</v>
      </c>
      <c r="P482" s="17" t="s">
        <v>1941</v>
      </c>
    </row>
    <row r="483" spans="1:16" ht="12.75">
      <c r="A483" s="17" t="s">
        <v>1942</v>
      </c>
      <c r="B483" s="17" t="s">
        <v>447</v>
      </c>
      <c r="C483" s="17" t="s">
        <v>1943</v>
      </c>
      <c r="D483" s="17">
        <v>0</v>
      </c>
      <c r="E483" s="17">
        <v>1000</v>
      </c>
      <c r="F483" s="17">
        <v>0</v>
      </c>
      <c r="G483" s="17">
        <v>0</v>
      </c>
      <c r="H483" s="17" t="s">
        <v>447</v>
      </c>
      <c r="I483" s="17" t="s">
        <v>447</v>
      </c>
      <c r="J483" s="17" t="s">
        <v>1928</v>
      </c>
      <c r="K483" s="17" t="s">
        <v>447</v>
      </c>
      <c r="L483" s="17">
        <v>25000</v>
      </c>
      <c r="M483" s="17" t="s">
        <v>447</v>
      </c>
      <c r="N483" s="17" t="s">
        <v>447</v>
      </c>
      <c r="O483" s="17">
        <v>2</v>
      </c>
      <c r="P483" s="17" t="s">
        <v>1944</v>
      </c>
    </row>
    <row r="484" spans="1:16" ht="12.75">
      <c r="A484" s="17" t="s">
        <v>231</v>
      </c>
      <c r="B484" s="17" t="s">
        <v>447</v>
      </c>
      <c r="C484" s="17" t="s">
        <v>1945</v>
      </c>
      <c r="D484" s="17">
        <v>0</v>
      </c>
      <c r="E484" s="17">
        <v>1000</v>
      </c>
      <c r="F484" s="17">
        <v>0</v>
      </c>
      <c r="G484" s="17">
        <v>0</v>
      </c>
      <c r="H484" s="17" t="s">
        <v>447</v>
      </c>
      <c r="I484" s="17" t="s">
        <v>447</v>
      </c>
      <c r="J484" s="17" t="s">
        <v>447</v>
      </c>
      <c r="K484" s="17" t="s">
        <v>447</v>
      </c>
      <c r="L484" s="17" t="s">
        <v>447</v>
      </c>
      <c r="M484" s="17" t="s">
        <v>447</v>
      </c>
      <c r="N484" s="17" t="s">
        <v>447</v>
      </c>
      <c r="O484" s="17">
        <v>1</v>
      </c>
      <c r="P484" s="17" t="s">
        <v>233</v>
      </c>
    </row>
    <row r="485" spans="1:16" ht="12.75">
      <c r="A485" s="17" t="s">
        <v>1946</v>
      </c>
      <c r="B485" s="17" t="s">
        <v>447</v>
      </c>
      <c r="C485" s="17" t="s">
        <v>1947</v>
      </c>
      <c r="D485" s="17">
        <v>0</v>
      </c>
      <c r="E485" s="17">
        <v>1000</v>
      </c>
      <c r="F485" s="17">
        <v>0</v>
      </c>
      <c r="G485" s="17">
        <v>0</v>
      </c>
      <c r="H485" s="17" t="s">
        <v>447</v>
      </c>
      <c r="I485" s="17" t="s">
        <v>447</v>
      </c>
      <c r="J485" s="17" t="s">
        <v>447</v>
      </c>
      <c r="K485" s="17" t="s">
        <v>447</v>
      </c>
      <c r="L485" s="17">
        <v>51609</v>
      </c>
      <c r="M485" s="17" t="s">
        <v>447</v>
      </c>
      <c r="N485" s="17" t="s">
        <v>447</v>
      </c>
      <c r="O485" s="17">
        <v>2</v>
      </c>
      <c r="P485" s="17" t="s">
        <v>233</v>
      </c>
    </row>
    <row r="486" spans="1:16" ht="12.75">
      <c r="A486" s="17" t="s">
        <v>1948</v>
      </c>
      <c r="B486" s="17" t="s">
        <v>447</v>
      </c>
      <c r="C486" s="17" t="s">
        <v>1949</v>
      </c>
      <c r="D486" s="17">
        <v>-1000</v>
      </c>
      <c r="E486" s="17">
        <v>1000</v>
      </c>
      <c r="F486" s="17">
        <v>0</v>
      </c>
      <c r="G486" s="17">
        <v>0</v>
      </c>
      <c r="H486" s="17" t="s">
        <v>447</v>
      </c>
      <c r="I486" s="17" t="s">
        <v>447</v>
      </c>
      <c r="J486" s="17" t="s">
        <v>447</v>
      </c>
      <c r="K486" s="17" t="s">
        <v>447</v>
      </c>
      <c r="L486" s="17">
        <v>15948</v>
      </c>
      <c r="M486" s="17" t="s">
        <v>447</v>
      </c>
      <c r="N486" s="17" t="s">
        <v>447</v>
      </c>
      <c r="O486" s="17">
        <v>2</v>
      </c>
      <c r="P486" s="17" t="s">
        <v>1950</v>
      </c>
    </row>
    <row r="487" spans="1:16" ht="12.75">
      <c r="A487" s="17" t="s">
        <v>1951</v>
      </c>
      <c r="B487" s="17" t="s">
        <v>447</v>
      </c>
      <c r="C487" s="17" t="s">
        <v>1952</v>
      </c>
      <c r="D487" s="17">
        <v>-1000</v>
      </c>
      <c r="E487" s="17">
        <v>1000</v>
      </c>
      <c r="F487" s="17">
        <v>0</v>
      </c>
      <c r="G487" s="17">
        <v>0</v>
      </c>
      <c r="H487" s="17" t="s">
        <v>447</v>
      </c>
      <c r="I487" s="17" t="s">
        <v>447</v>
      </c>
      <c r="J487" s="17" t="s">
        <v>447</v>
      </c>
      <c r="K487" s="17" t="s">
        <v>447</v>
      </c>
      <c r="L487" s="17">
        <v>15948</v>
      </c>
      <c r="M487" s="17" t="s">
        <v>447</v>
      </c>
      <c r="N487" s="17" t="s">
        <v>447</v>
      </c>
      <c r="O487" s="17">
        <v>2</v>
      </c>
      <c r="P487" s="17" t="s">
        <v>1950</v>
      </c>
    </row>
    <row r="488" spans="1:16" ht="12.75">
      <c r="A488" s="17" t="s">
        <v>1953</v>
      </c>
      <c r="B488" s="17" t="s">
        <v>447</v>
      </c>
      <c r="C488" s="17" t="s">
        <v>1954</v>
      </c>
      <c r="D488" s="17">
        <v>-1000</v>
      </c>
      <c r="E488" s="17">
        <v>1000</v>
      </c>
      <c r="F488" s="17">
        <v>0</v>
      </c>
      <c r="G488" s="17">
        <v>0</v>
      </c>
      <c r="H488" s="17" t="s">
        <v>447</v>
      </c>
      <c r="I488" s="17" t="s">
        <v>447</v>
      </c>
      <c r="J488" s="17" t="s">
        <v>447</v>
      </c>
      <c r="K488" s="17" t="s">
        <v>447</v>
      </c>
      <c r="L488" s="17">
        <v>15948</v>
      </c>
      <c r="M488" s="17" t="s">
        <v>447</v>
      </c>
      <c r="N488" s="17" t="s">
        <v>447</v>
      </c>
      <c r="O488" s="17">
        <v>2</v>
      </c>
      <c r="P488" s="17" t="s">
        <v>1950</v>
      </c>
    </row>
    <row r="489" spans="1:16" ht="12.75">
      <c r="A489" s="17" t="s">
        <v>1955</v>
      </c>
      <c r="B489" s="17" t="s">
        <v>447</v>
      </c>
      <c r="C489" s="17" t="s">
        <v>1956</v>
      </c>
      <c r="D489" s="17">
        <v>-1000</v>
      </c>
      <c r="E489" s="17">
        <v>1000</v>
      </c>
      <c r="F489" s="17">
        <v>0</v>
      </c>
      <c r="G489" s="17">
        <v>0</v>
      </c>
      <c r="H489" s="17" t="s">
        <v>447</v>
      </c>
      <c r="I489" s="17" t="s">
        <v>447</v>
      </c>
      <c r="J489" s="17" t="s">
        <v>447</v>
      </c>
      <c r="K489" s="17" t="s">
        <v>447</v>
      </c>
      <c r="L489" s="17">
        <v>15948</v>
      </c>
      <c r="M489" s="17" t="s">
        <v>447</v>
      </c>
      <c r="N489" s="17" t="s">
        <v>447</v>
      </c>
      <c r="O489" s="17">
        <v>2</v>
      </c>
      <c r="P489" s="17" t="s">
        <v>1950</v>
      </c>
    </row>
    <row r="490" spans="1:16" ht="12.75">
      <c r="A490" s="17" t="s">
        <v>1957</v>
      </c>
      <c r="B490" s="17" t="s">
        <v>447</v>
      </c>
      <c r="C490" s="17" t="s">
        <v>1958</v>
      </c>
      <c r="D490" s="17">
        <v>-1000</v>
      </c>
      <c r="E490" s="17">
        <v>1000</v>
      </c>
      <c r="F490" s="17">
        <v>0</v>
      </c>
      <c r="G490" s="17">
        <v>0</v>
      </c>
      <c r="H490" s="17" t="s">
        <v>447</v>
      </c>
      <c r="I490" s="17" t="s">
        <v>447</v>
      </c>
      <c r="J490" s="17" t="s">
        <v>447</v>
      </c>
      <c r="K490" s="17" t="s">
        <v>447</v>
      </c>
      <c r="L490" s="17">
        <v>15948</v>
      </c>
      <c r="M490" s="17" t="s">
        <v>447</v>
      </c>
      <c r="N490" s="17" t="s">
        <v>447</v>
      </c>
      <c r="O490" s="17">
        <v>2</v>
      </c>
      <c r="P490" s="17" t="s">
        <v>1950</v>
      </c>
    </row>
    <row r="491" spans="1:16" ht="12.75">
      <c r="A491" s="17" t="s">
        <v>1959</v>
      </c>
      <c r="B491" s="17" t="s">
        <v>447</v>
      </c>
      <c r="C491" s="17" t="s">
        <v>1960</v>
      </c>
      <c r="D491" s="17">
        <v>-1000</v>
      </c>
      <c r="E491" s="17">
        <v>1000</v>
      </c>
      <c r="F491" s="17">
        <v>0</v>
      </c>
      <c r="G491" s="17">
        <v>0</v>
      </c>
      <c r="H491" s="17" t="s">
        <v>447</v>
      </c>
      <c r="I491" s="17" t="s">
        <v>447</v>
      </c>
      <c r="J491" s="17" t="s">
        <v>447</v>
      </c>
      <c r="K491" s="17" t="s">
        <v>447</v>
      </c>
      <c r="L491" s="17">
        <v>6834</v>
      </c>
      <c r="M491" s="17" t="s">
        <v>447</v>
      </c>
      <c r="N491" s="17" t="s">
        <v>447</v>
      </c>
      <c r="O491" s="17">
        <v>2</v>
      </c>
      <c r="P491" s="17" t="s">
        <v>1961</v>
      </c>
    </row>
    <row r="492" spans="1:16" ht="12.75">
      <c r="A492" s="17" t="s">
        <v>1962</v>
      </c>
      <c r="B492" s="17" t="s">
        <v>447</v>
      </c>
      <c r="C492" s="17" t="s">
        <v>1963</v>
      </c>
      <c r="D492" s="17">
        <v>-1000</v>
      </c>
      <c r="E492" s="17">
        <v>1000</v>
      </c>
      <c r="F492" s="17">
        <v>0</v>
      </c>
      <c r="G492" s="17">
        <v>0</v>
      </c>
      <c r="H492" s="17" t="s">
        <v>447</v>
      </c>
      <c r="I492" s="17" t="s">
        <v>447</v>
      </c>
      <c r="J492" s="17" t="s">
        <v>447</v>
      </c>
      <c r="K492" s="17" t="s">
        <v>447</v>
      </c>
      <c r="L492" s="17">
        <v>6834</v>
      </c>
      <c r="M492" s="17" t="s">
        <v>447</v>
      </c>
      <c r="N492" s="17" t="s">
        <v>447</v>
      </c>
      <c r="O492" s="17">
        <v>2</v>
      </c>
      <c r="P492" s="17" t="s">
        <v>1961</v>
      </c>
    </row>
    <row r="493" spans="1:16" ht="12.75">
      <c r="A493" s="17" t="s">
        <v>1964</v>
      </c>
      <c r="B493" s="17" t="s">
        <v>447</v>
      </c>
      <c r="C493" s="17" t="s">
        <v>1965</v>
      </c>
      <c r="D493" s="17">
        <v>0</v>
      </c>
      <c r="E493" s="17">
        <v>1000</v>
      </c>
      <c r="F493" s="17">
        <v>0</v>
      </c>
      <c r="G493" s="17">
        <v>0</v>
      </c>
      <c r="H493" s="17" t="s">
        <v>447</v>
      </c>
      <c r="I493" s="17" t="s">
        <v>447</v>
      </c>
      <c r="J493" s="17" t="s">
        <v>447</v>
      </c>
      <c r="K493" s="17" t="s">
        <v>447</v>
      </c>
      <c r="L493" s="17" t="s">
        <v>1966</v>
      </c>
      <c r="M493" s="17" t="s">
        <v>447</v>
      </c>
      <c r="N493" s="17" t="s">
        <v>447</v>
      </c>
      <c r="O493" s="17">
        <v>2</v>
      </c>
      <c r="P493" s="17" t="s">
        <v>1967</v>
      </c>
    </row>
    <row r="494" spans="1:16" ht="12.75">
      <c r="A494" s="17" t="s">
        <v>1968</v>
      </c>
      <c r="B494" s="17" t="s">
        <v>447</v>
      </c>
      <c r="C494" s="17" t="s">
        <v>1969</v>
      </c>
      <c r="D494" s="17">
        <v>-1000</v>
      </c>
      <c r="E494" s="17">
        <v>1000</v>
      </c>
      <c r="F494" s="17">
        <v>0</v>
      </c>
      <c r="G494" s="17">
        <v>0</v>
      </c>
      <c r="H494" s="17" t="s">
        <v>447</v>
      </c>
      <c r="I494" s="17" t="s">
        <v>447</v>
      </c>
      <c r="J494" s="17" t="s">
        <v>447</v>
      </c>
      <c r="K494" s="17" t="s">
        <v>447</v>
      </c>
      <c r="L494" s="17" t="s">
        <v>1966</v>
      </c>
      <c r="M494" s="17" t="s">
        <v>447</v>
      </c>
      <c r="N494" s="17" t="s">
        <v>447</v>
      </c>
      <c r="O494" s="17">
        <v>2</v>
      </c>
      <c r="P494" s="17" t="s">
        <v>1967</v>
      </c>
    </row>
    <row r="495" spans="1:16" ht="12.75">
      <c r="A495" s="17" t="s">
        <v>1970</v>
      </c>
      <c r="B495" s="17" t="s">
        <v>447</v>
      </c>
      <c r="C495" s="17" t="s">
        <v>1971</v>
      </c>
      <c r="D495" s="17">
        <v>0</v>
      </c>
      <c r="E495" s="17">
        <v>1000</v>
      </c>
      <c r="F495" s="17">
        <v>0</v>
      </c>
      <c r="G495" s="17">
        <v>0</v>
      </c>
      <c r="H495" s="17" t="s">
        <v>447</v>
      </c>
      <c r="I495" s="17" t="s">
        <v>447</v>
      </c>
      <c r="J495" s="17" t="s">
        <v>1388</v>
      </c>
      <c r="K495" s="17" t="s">
        <v>447</v>
      </c>
      <c r="L495" s="17" t="s">
        <v>1966</v>
      </c>
      <c r="M495" s="17" t="s">
        <v>447</v>
      </c>
      <c r="N495" s="17" t="s">
        <v>447</v>
      </c>
      <c r="O495" s="17">
        <v>2</v>
      </c>
      <c r="P495" s="17" t="s">
        <v>1967</v>
      </c>
    </row>
    <row r="496" spans="1:16" ht="12.75">
      <c r="A496" s="17" t="s">
        <v>1972</v>
      </c>
      <c r="B496" s="17" t="s">
        <v>447</v>
      </c>
      <c r="C496" s="17" t="s">
        <v>1973</v>
      </c>
      <c r="D496" s="17">
        <v>0</v>
      </c>
      <c r="E496" s="17">
        <v>1000</v>
      </c>
      <c r="F496" s="17">
        <v>0</v>
      </c>
      <c r="G496" s="17">
        <v>0</v>
      </c>
      <c r="H496" s="17" t="s">
        <v>447</v>
      </c>
      <c r="I496" s="17" t="s">
        <v>447</v>
      </c>
      <c r="J496" s="17" t="s">
        <v>1388</v>
      </c>
      <c r="K496" s="17" t="s">
        <v>447</v>
      </c>
      <c r="L496" s="17" t="s">
        <v>1966</v>
      </c>
      <c r="M496" s="17" t="s">
        <v>447</v>
      </c>
      <c r="N496" s="17" t="s">
        <v>447</v>
      </c>
      <c r="O496" s="17">
        <v>2</v>
      </c>
      <c r="P496" s="17" t="s">
        <v>1967</v>
      </c>
    </row>
    <row r="497" spans="1:16" ht="12.75">
      <c r="A497" s="17" t="s">
        <v>1974</v>
      </c>
      <c r="B497" s="17" t="s">
        <v>447</v>
      </c>
      <c r="C497" s="17" t="s">
        <v>1975</v>
      </c>
      <c r="D497" s="17">
        <v>0</v>
      </c>
      <c r="E497" s="17">
        <v>1000</v>
      </c>
      <c r="F497" s="17">
        <v>0</v>
      </c>
      <c r="G497" s="17">
        <v>0</v>
      </c>
      <c r="H497" s="17" t="s">
        <v>447</v>
      </c>
      <c r="I497" s="17" t="s">
        <v>447</v>
      </c>
      <c r="J497" s="17" t="s">
        <v>1388</v>
      </c>
      <c r="K497" s="17" t="s">
        <v>447</v>
      </c>
      <c r="L497" s="17" t="s">
        <v>1966</v>
      </c>
      <c r="M497" s="17" t="s">
        <v>447</v>
      </c>
      <c r="N497" s="17" t="s">
        <v>447</v>
      </c>
      <c r="O497" s="17">
        <v>2</v>
      </c>
      <c r="P497" s="17" t="s">
        <v>1967</v>
      </c>
    </row>
    <row r="498" spans="1:16" ht="12.75">
      <c r="A498" s="17" t="s">
        <v>1976</v>
      </c>
      <c r="B498" s="17" t="s">
        <v>447</v>
      </c>
      <c r="C498" s="17" t="s">
        <v>1977</v>
      </c>
      <c r="D498" s="17">
        <v>0</v>
      </c>
      <c r="E498" s="17">
        <v>1000</v>
      </c>
      <c r="F498" s="17">
        <v>0</v>
      </c>
      <c r="G498" s="17">
        <v>0</v>
      </c>
      <c r="H498" s="17" t="s">
        <v>447</v>
      </c>
      <c r="I498" s="17" t="s">
        <v>447</v>
      </c>
      <c r="J498" s="17" t="s">
        <v>1388</v>
      </c>
      <c r="K498" s="17" t="s">
        <v>447</v>
      </c>
      <c r="L498" s="17" t="s">
        <v>1966</v>
      </c>
      <c r="M498" s="17" t="s">
        <v>447</v>
      </c>
      <c r="N498" s="17" t="s">
        <v>447</v>
      </c>
      <c r="O498" s="17">
        <v>2</v>
      </c>
      <c r="P498" s="17" t="s">
        <v>1967</v>
      </c>
    </row>
    <row r="499" spans="1:16" ht="12.75">
      <c r="A499" s="17" t="s">
        <v>1978</v>
      </c>
      <c r="B499" s="17" t="s">
        <v>447</v>
      </c>
      <c r="C499" s="17" t="s">
        <v>1979</v>
      </c>
      <c r="D499" s="17">
        <v>0</v>
      </c>
      <c r="E499" s="17">
        <v>1000</v>
      </c>
      <c r="F499" s="17">
        <v>0</v>
      </c>
      <c r="G499" s="17">
        <v>0</v>
      </c>
      <c r="H499" s="17" t="s">
        <v>447</v>
      </c>
      <c r="I499" s="17" t="s">
        <v>447</v>
      </c>
      <c r="J499" s="17" t="s">
        <v>1388</v>
      </c>
      <c r="K499" s="17" t="s">
        <v>447</v>
      </c>
      <c r="L499" s="17" t="s">
        <v>1966</v>
      </c>
      <c r="M499" s="17" t="s">
        <v>447</v>
      </c>
      <c r="N499" s="17" t="s">
        <v>447</v>
      </c>
      <c r="O499" s="17">
        <v>2</v>
      </c>
      <c r="P499" s="17" t="s">
        <v>1967</v>
      </c>
    </row>
    <row r="500" spans="1:16" ht="12.75">
      <c r="A500" s="17" t="s">
        <v>1980</v>
      </c>
      <c r="B500" s="17" t="s">
        <v>447</v>
      </c>
      <c r="C500" s="17" t="s">
        <v>1981</v>
      </c>
      <c r="D500" s="17">
        <v>-1000</v>
      </c>
      <c r="E500" s="17">
        <v>1000</v>
      </c>
      <c r="F500" s="17">
        <v>0</v>
      </c>
      <c r="G500" s="17">
        <v>0</v>
      </c>
      <c r="H500" s="17" t="s">
        <v>447</v>
      </c>
      <c r="I500" s="17" t="s">
        <v>447</v>
      </c>
      <c r="J500" s="17" t="s">
        <v>1388</v>
      </c>
      <c r="K500" s="17" t="s">
        <v>447</v>
      </c>
      <c r="L500" s="17" t="s">
        <v>1966</v>
      </c>
      <c r="M500" s="17" t="s">
        <v>447</v>
      </c>
      <c r="N500" s="17" t="s">
        <v>447</v>
      </c>
      <c r="O500" s="17">
        <v>2</v>
      </c>
      <c r="P500" s="17" t="s">
        <v>1967</v>
      </c>
    </row>
    <row r="501" spans="1:16" ht="12.75">
      <c r="A501" s="17" t="s">
        <v>1982</v>
      </c>
      <c r="B501" s="17" t="s">
        <v>447</v>
      </c>
      <c r="C501" s="17" t="s">
        <v>1983</v>
      </c>
      <c r="D501" s="17">
        <v>-1000</v>
      </c>
      <c r="E501" s="17">
        <v>1000</v>
      </c>
      <c r="F501" s="17">
        <v>0</v>
      </c>
      <c r="G501" s="17">
        <v>0</v>
      </c>
      <c r="H501" s="17" t="s">
        <v>447</v>
      </c>
      <c r="I501" s="17" t="s">
        <v>447</v>
      </c>
      <c r="J501" s="17" t="s">
        <v>1388</v>
      </c>
      <c r="K501" s="17" t="s">
        <v>447</v>
      </c>
      <c r="L501" s="17" t="s">
        <v>1966</v>
      </c>
      <c r="M501" s="17" t="s">
        <v>447</v>
      </c>
      <c r="N501" s="17" t="s">
        <v>447</v>
      </c>
      <c r="O501" s="17">
        <v>2</v>
      </c>
      <c r="P501" s="17" t="s">
        <v>1967</v>
      </c>
    </row>
    <row r="502" spans="1:16" ht="12.75">
      <c r="A502" s="17" t="s">
        <v>1984</v>
      </c>
      <c r="B502" s="17" t="s">
        <v>447</v>
      </c>
      <c r="C502" s="17" t="s">
        <v>1985</v>
      </c>
      <c r="D502" s="17">
        <v>-1000</v>
      </c>
      <c r="E502" s="17">
        <v>1000</v>
      </c>
      <c r="F502" s="17">
        <v>0</v>
      </c>
      <c r="G502" s="17">
        <v>0</v>
      </c>
      <c r="H502" s="17" t="s">
        <v>447</v>
      </c>
      <c r="I502" s="17" t="s">
        <v>447</v>
      </c>
      <c r="J502" s="17" t="s">
        <v>1388</v>
      </c>
      <c r="K502" s="17" t="s">
        <v>447</v>
      </c>
      <c r="L502" s="17" t="s">
        <v>1966</v>
      </c>
      <c r="M502" s="17" t="s">
        <v>447</v>
      </c>
      <c r="N502" s="17" t="s">
        <v>447</v>
      </c>
      <c r="O502" s="17">
        <v>2</v>
      </c>
      <c r="P502" s="17" t="s">
        <v>1967</v>
      </c>
    </row>
    <row r="503" spans="1:16" ht="12.75">
      <c r="A503" s="17" t="s">
        <v>1986</v>
      </c>
      <c r="B503" s="17" t="s">
        <v>447</v>
      </c>
      <c r="C503" s="17" t="s">
        <v>1987</v>
      </c>
      <c r="D503" s="17">
        <v>0</v>
      </c>
      <c r="E503" s="17">
        <v>1000</v>
      </c>
      <c r="F503" s="17">
        <v>0</v>
      </c>
      <c r="G503" s="17">
        <v>0</v>
      </c>
      <c r="H503" s="17" t="s">
        <v>447</v>
      </c>
      <c r="I503" s="17" t="s">
        <v>447</v>
      </c>
      <c r="J503" s="17" t="s">
        <v>1388</v>
      </c>
      <c r="K503" s="17" t="s">
        <v>447</v>
      </c>
      <c r="L503" s="17">
        <v>4417</v>
      </c>
      <c r="M503" s="17" t="s">
        <v>447</v>
      </c>
      <c r="N503" s="17" t="s">
        <v>447</v>
      </c>
      <c r="O503" s="17">
        <v>2</v>
      </c>
      <c r="P503" s="17" t="s">
        <v>1967</v>
      </c>
    </row>
    <row r="504" spans="1:16" ht="12.75">
      <c r="A504" s="17" t="s">
        <v>1988</v>
      </c>
      <c r="B504" s="17" t="s">
        <v>447</v>
      </c>
      <c r="C504" s="17" t="s">
        <v>1989</v>
      </c>
      <c r="D504" s="17">
        <v>-1000</v>
      </c>
      <c r="E504" s="17">
        <v>1000</v>
      </c>
      <c r="F504" s="17">
        <v>0</v>
      </c>
      <c r="G504" s="17">
        <v>0</v>
      </c>
      <c r="H504" s="17" t="s">
        <v>447</v>
      </c>
      <c r="I504" s="17" t="s">
        <v>447</v>
      </c>
      <c r="J504" s="17" t="s">
        <v>1388</v>
      </c>
      <c r="K504" s="17" t="s">
        <v>447</v>
      </c>
      <c r="L504" s="17">
        <v>4417</v>
      </c>
      <c r="M504" s="17" t="s">
        <v>447</v>
      </c>
      <c r="N504" s="17" t="s">
        <v>447</v>
      </c>
      <c r="O504" s="17">
        <v>2</v>
      </c>
      <c r="P504" s="17" t="s">
        <v>1967</v>
      </c>
    </row>
    <row r="505" spans="1:16" ht="12.75">
      <c r="A505" s="17" t="s">
        <v>1990</v>
      </c>
      <c r="B505" s="17" t="s">
        <v>447</v>
      </c>
      <c r="C505" s="17" t="s">
        <v>1991</v>
      </c>
      <c r="D505" s="17">
        <v>0</v>
      </c>
      <c r="E505" s="17">
        <v>1000</v>
      </c>
      <c r="F505" s="17">
        <v>0</v>
      </c>
      <c r="G505" s="17">
        <v>0</v>
      </c>
      <c r="H505" s="17" t="s">
        <v>447</v>
      </c>
      <c r="I505" s="17" t="s">
        <v>447</v>
      </c>
      <c r="J505" s="17" t="s">
        <v>1388</v>
      </c>
      <c r="K505" s="17" t="s">
        <v>447</v>
      </c>
      <c r="L505" s="17">
        <v>4417</v>
      </c>
      <c r="M505" s="17" t="s">
        <v>447</v>
      </c>
      <c r="N505" s="17" t="s">
        <v>447</v>
      </c>
      <c r="O505" s="17">
        <v>2</v>
      </c>
      <c r="P505" s="17" t="s">
        <v>1967</v>
      </c>
    </row>
    <row r="506" spans="1:16" ht="12.75">
      <c r="A506" s="17" t="s">
        <v>1992</v>
      </c>
      <c r="B506" s="17" t="s">
        <v>447</v>
      </c>
      <c r="C506" s="17" t="s">
        <v>1993</v>
      </c>
      <c r="D506" s="17">
        <v>0</v>
      </c>
      <c r="E506" s="17">
        <v>1000</v>
      </c>
      <c r="F506" s="17">
        <v>0</v>
      </c>
      <c r="G506" s="17">
        <v>0</v>
      </c>
      <c r="H506" s="17" t="s">
        <v>447</v>
      </c>
      <c r="I506" s="17" t="s">
        <v>447</v>
      </c>
      <c r="J506" s="17" t="s">
        <v>1388</v>
      </c>
      <c r="K506" s="17" t="s">
        <v>447</v>
      </c>
      <c r="L506" s="17">
        <v>4417</v>
      </c>
      <c r="M506" s="17" t="s">
        <v>447</v>
      </c>
      <c r="N506" s="17" t="s">
        <v>447</v>
      </c>
      <c r="O506" s="17">
        <v>2</v>
      </c>
      <c r="P506" s="17" t="s">
        <v>1967</v>
      </c>
    </row>
    <row r="507" spans="1:16" ht="12.75">
      <c r="A507" s="17" t="s">
        <v>1994</v>
      </c>
      <c r="B507" s="17" t="s">
        <v>447</v>
      </c>
      <c r="C507" s="17" t="s">
        <v>1995</v>
      </c>
      <c r="D507" s="17">
        <v>0</v>
      </c>
      <c r="E507" s="17">
        <v>1000</v>
      </c>
      <c r="F507" s="17">
        <v>0</v>
      </c>
      <c r="G507" s="17">
        <v>0</v>
      </c>
      <c r="H507" s="17" t="s">
        <v>447</v>
      </c>
      <c r="I507" s="17" t="s">
        <v>447</v>
      </c>
      <c r="J507" s="17" t="s">
        <v>1388</v>
      </c>
      <c r="K507" s="17" t="s">
        <v>447</v>
      </c>
      <c r="L507" s="17">
        <v>4417</v>
      </c>
      <c r="M507" s="17" t="s">
        <v>447</v>
      </c>
      <c r="N507" s="17" t="s">
        <v>447</v>
      </c>
      <c r="O507" s="17">
        <v>2</v>
      </c>
      <c r="P507" s="17" t="s">
        <v>1967</v>
      </c>
    </row>
    <row r="508" spans="1:16" ht="12.75">
      <c r="A508" s="17" t="s">
        <v>1996</v>
      </c>
      <c r="B508" s="17" t="s">
        <v>447</v>
      </c>
      <c r="C508" s="17" t="s">
        <v>1997</v>
      </c>
      <c r="D508" s="17">
        <v>0</v>
      </c>
      <c r="E508" s="17">
        <v>1000</v>
      </c>
      <c r="F508" s="17">
        <v>0</v>
      </c>
      <c r="G508" s="17">
        <v>0</v>
      </c>
      <c r="H508" s="17" t="s">
        <v>447</v>
      </c>
      <c r="I508" s="17" t="s">
        <v>447</v>
      </c>
      <c r="J508" s="17" t="s">
        <v>1388</v>
      </c>
      <c r="K508" s="17" t="s">
        <v>447</v>
      </c>
      <c r="L508" s="17">
        <v>4417</v>
      </c>
      <c r="M508" s="17" t="s">
        <v>447</v>
      </c>
      <c r="N508" s="17" t="s">
        <v>447</v>
      </c>
      <c r="O508" s="17">
        <v>2</v>
      </c>
      <c r="P508" s="17" t="s">
        <v>1967</v>
      </c>
    </row>
    <row r="509" spans="1:16" ht="12.75">
      <c r="A509" s="17" t="s">
        <v>1998</v>
      </c>
      <c r="B509" s="17" t="s">
        <v>447</v>
      </c>
      <c r="C509" s="17" t="s">
        <v>1999</v>
      </c>
      <c r="D509" s="17">
        <v>0</v>
      </c>
      <c r="E509" s="17">
        <v>1000</v>
      </c>
      <c r="F509" s="17">
        <v>0</v>
      </c>
      <c r="G509" s="17">
        <v>0</v>
      </c>
      <c r="H509" s="17" t="s">
        <v>447</v>
      </c>
      <c r="I509" s="17" t="s">
        <v>447</v>
      </c>
      <c r="J509" s="17" t="s">
        <v>1388</v>
      </c>
      <c r="K509" s="17" t="s">
        <v>447</v>
      </c>
      <c r="L509" s="17">
        <v>4417</v>
      </c>
      <c r="M509" s="17" t="s">
        <v>447</v>
      </c>
      <c r="N509" s="17" t="s">
        <v>447</v>
      </c>
      <c r="O509" s="17">
        <v>2</v>
      </c>
      <c r="P509" s="17" t="s">
        <v>1967</v>
      </c>
    </row>
    <row r="510" spans="1:16" ht="12.75">
      <c r="A510" s="17" t="s">
        <v>2000</v>
      </c>
      <c r="B510" s="17" t="s">
        <v>447</v>
      </c>
      <c r="C510" s="17" t="s">
        <v>2001</v>
      </c>
      <c r="D510" s="17">
        <v>-1000</v>
      </c>
      <c r="E510" s="17">
        <v>1000</v>
      </c>
      <c r="F510" s="17">
        <v>0</v>
      </c>
      <c r="G510" s="17">
        <v>0</v>
      </c>
      <c r="H510" s="17" t="s">
        <v>447</v>
      </c>
      <c r="I510" s="17" t="s">
        <v>447</v>
      </c>
      <c r="J510" s="17" t="s">
        <v>1388</v>
      </c>
      <c r="K510" s="17" t="s">
        <v>447</v>
      </c>
      <c r="L510" s="17">
        <v>4417</v>
      </c>
      <c r="M510" s="17" t="s">
        <v>447</v>
      </c>
      <c r="N510" s="17" t="s">
        <v>447</v>
      </c>
      <c r="O510" s="17">
        <v>2</v>
      </c>
      <c r="P510" s="17" t="s">
        <v>1967</v>
      </c>
    </row>
    <row r="511" spans="1:16" ht="12.75">
      <c r="A511" s="17" t="s">
        <v>2002</v>
      </c>
      <c r="B511" s="17" t="s">
        <v>447</v>
      </c>
      <c r="C511" s="17" t="s">
        <v>2003</v>
      </c>
      <c r="D511" s="17">
        <v>-1000</v>
      </c>
      <c r="E511" s="17">
        <v>1000</v>
      </c>
      <c r="F511" s="17">
        <v>0</v>
      </c>
      <c r="G511" s="17">
        <v>0</v>
      </c>
      <c r="H511" s="17" t="s">
        <v>447</v>
      </c>
      <c r="I511" s="17" t="s">
        <v>447</v>
      </c>
      <c r="J511" s="17" t="s">
        <v>1388</v>
      </c>
      <c r="K511" s="17" t="s">
        <v>447</v>
      </c>
      <c r="L511" s="17">
        <v>4417</v>
      </c>
      <c r="M511" s="17" t="s">
        <v>447</v>
      </c>
      <c r="N511" s="17" t="s">
        <v>447</v>
      </c>
      <c r="O511" s="17">
        <v>2</v>
      </c>
      <c r="P511" s="17" t="s">
        <v>1967</v>
      </c>
    </row>
    <row r="512" spans="1:16" ht="12.75">
      <c r="A512" s="17" t="s">
        <v>2004</v>
      </c>
      <c r="B512" s="17" t="s">
        <v>447</v>
      </c>
      <c r="C512" s="17" t="s">
        <v>2005</v>
      </c>
      <c r="D512" s="17">
        <v>-1000</v>
      </c>
      <c r="E512" s="17">
        <v>1000</v>
      </c>
      <c r="F512" s="17">
        <v>0</v>
      </c>
      <c r="G512" s="17">
        <v>0</v>
      </c>
      <c r="H512" s="17" t="s">
        <v>447</v>
      </c>
      <c r="I512" s="17" t="s">
        <v>447</v>
      </c>
      <c r="J512" s="17" t="s">
        <v>1388</v>
      </c>
      <c r="K512" s="17" t="s">
        <v>447</v>
      </c>
      <c r="L512" s="17">
        <v>4417</v>
      </c>
      <c r="M512" s="17" t="s">
        <v>447</v>
      </c>
      <c r="N512" s="17" t="s">
        <v>447</v>
      </c>
      <c r="O512" s="17">
        <v>2</v>
      </c>
      <c r="P512" s="17" t="s">
        <v>1967</v>
      </c>
    </row>
    <row r="513" spans="1:16" ht="12.75">
      <c r="A513" s="17" t="s">
        <v>2006</v>
      </c>
      <c r="B513" s="17" t="s">
        <v>447</v>
      </c>
      <c r="C513" s="17" t="s">
        <v>2007</v>
      </c>
      <c r="D513" s="17">
        <v>0</v>
      </c>
      <c r="E513" s="17">
        <v>1000</v>
      </c>
      <c r="F513" s="17">
        <v>0</v>
      </c>
      <c r="G513" s="17">
        <v>0</v>
      </c>
      <c r="H513" s="17" t="s">
        <v>447</v>
      </c>
      <c r="I513" s="17" t="s">
        <v>447</v>
      </c>
      <c r="J513" s="17" t="s">
        <v>447</v>
      </c>
      <c r="K513" s="17" t="s">
        <v>447</v>
      </c>
      <c r="L513" s="17" t="s">
        <v>2008</v>
      </c>
      <c r="M513" s="17" t="s">
        <v>447</v>
      </c>
      <c r="N513" s="17" t="s">
        <v>447</v>
      </c>
      <c r="O513" s="17">
        <v>2</v>
      </c>
      <c r="P513" s="17" t="s">
        <v>2009</v>
      </c>
    </row>
    <row r="514" spans="1:16" ht="12.75">
      <c r="A514" s="17" t="s">
        <v>2010</v>
      </c>
      <c r="B514" s="17" t="s">
        <v>447</v>
      </c>
      <c r="C514" s="17" t="s">
        <v>2011</v>
      </c>
      <c r="D514" s="17">
        <v>-1000</v>
      </c>
      <c r="E514" s="17">
        <v>1000</v>
      </c>
      <c r="F514" s="17">
        <v>0</v>
      </c>
      <c r="G514" s="17">
        <v>0</v>
      </c>
      <c r="H514" s="17" t="s">
        <v>447</v>
      </c>
      <c r="I514" s="17" t="s">
        <v>447</v>
      </c>
      <c r="J514" s="17" t="s">
        <v>447</v>
      </c>
      <c r="K514" s="17" t="s">
        <v>447</v>
      </c>
      <c r="L514" s="17">
        <v>35566</v>
      </c>
      <c r="M514" s="17" t="s">
        <v>447</v>
      </c>
      <c r="N514" s="17" t="s">
        <v>447</v>
      </c>
      <c r="O514" s="17">
        <v>2</v>
      </c>
      <c r="P514" s="17" t="s">
        <v>2012</v>
      </c>
    </row>
    <row r="515" spans="1:16" ht="12.75">
      <c r="A515" s="17" t="s">
        <v>2013</v>
      </c>
      <c r="B515" s="17" t="s">
        <v>447</v>
      </c>
      <c r="C515" s="17" t="s">
        <v>1960</v>
      </c>
      <c r="D515" s="17">
        <v>-1000</v>
      </c>
      <c r="E515" s="17">
        <v>1000</v>
      </c>
      <c r="F515" s="17">
        <v>0</v>
      </c>
      <c r="G515" s="17">
        <v>0</v>
      </c>
      <c r="H515" s="17" t="s">
        <v>447</v>
      </c>
      <c r="I515" s="17" t="s">
        <v>447</v>
      </c>
      <c r="J515" s="17" t="s">
        <v>447</v>
      </c>
      <c r="K515" s="17" t="s">
        <v>447</v>
      </c>
      <c r="L515" s="17">
        <v>35566</v>
      </c>
      <c r="M515" s="17" t="s">
        <v>447</v>
      </c>
      <c r="N515" s="17" t="s">
        <v>447</v>
      </c>
      <c r="O515" s="17">
        <v>2</v>
      </c>
      <c r="P515" s="17" t="s">
        <v>2012</v>
      </c>
    </row>
    <row r="516" spans="1:16" ht="12.75">
      <c r="A516" s="17" t="s">
        <v>2014</v>
      </c>
      <c r="B516" s="17" t="s">
        <v>447</v>
      </c>
      <c r="C516" s="17" t="s">
        <v>1963</v>
      </c>
      <c r="D516" s="17">
        <v>-1000</v>
      </c>
      <c r="E516" s="17">
        <v>1000</v>
      </c>
      <c r="F516" s="17">
        <v>0</v>
      </c>
      <c r="G516" s="17">
        <v>0</v>
      </c>
      <c r="H516" s="17" t="s">
        <v>447</v>
      </c>
      <c r="I516" s="17" t="s">
        <v>447</v>
      </c>
      <c r="J516" s="17" t="s">
        <v>447</v>
      </c>
      <c r="K516" s="17" t="s">
        <v>447</v>
      </c>
      <c r="L516" s="17">
        <v>35566</v>
      </c>
      <c r="M516" s="17" t="s">
        <v>447</v>
      </c>
      <c r="N516" s="17" t="s">
        <v>447</v>
      </c>
      <c r="O516" s="17">
        <v>2</v>
      </c>
      <c r="P516" s="17" t="s">
        <v>2012</v>
      </c>
    </row>
    <row r="517" spans="1:16" ht="12.75">
      <c r="A517" s="17" t="s">
        <v>2015</v>
      </c>
      <c r="B517" s="17" t="s">
        <v>447</v>
      </c>
      <c r="C517" s="17" t="s">
        <v>2016</v>
      </c>
      <c r="D517" s="17">
        <v>-1000</v>
      </c>
      <c r="E517" s="17">
        <v>1000</v>
      </c>
      <c r="F517" s="17">
        <v>0</v>
      </c>
      <c r="G517" s="17">
        <v>0</v>
      </c>
      <c r="H517" s="17" t="s">
        <v>447</v>
      </c>
      <c r="I517" s="17" t="s">
        <v>447</v>
      </c>
      <c r="J517" s="17" t="s">
        <v>447</v>
      </c>
      <c r="K517" s="17" t="s">
        <v>447</v>
      </c>
      <c r="L517" s="17">
        <v>35566</v>
      </c>
      <c r="M517" s="17" t="s">
        <v>447</v>
      </c>
      <c r="N517" s="17" t="s">
        <v>447</v>
      </c>
      <c r="O517" s="17">
        <v>2</v>
      </c>
      <c r="P517" s="17" t="s">
        <v>2012</v>
      </c>
    </row>
    <row r="518" spans="1:16" ht="12.75">
      <c r="A518" s="17" t="s">
        <v>2017</v>
      </c>
      <c r="B518" s="17" t="s">
        <v>447</v>
      </c>
      <c r="C518" s="17" t="s">
        <v>2018</v>
      </c>
      <c r="D518" s="17">
        <v>0</v>
      </c>
      <c r="E518" s="17">
        <v>1000</v>
      </c>
      <c r="F518" s="17">
        <v>0</v>
      </c>
      <c r="G518" s="17">
        <v>0</v>
      </c>
      <c r="H518" s="17" t="s">
        <v>447</v>
      </c>
      <c r="I518" s="17" t="s">
        <v>447</v>
      </c>
      <c r="J518" s="17" t="s">
        <v>447</v>
      </c>
      <c r="K518" s="17" t="s">
        <v>447</v>
      </c>
      <c r="L518" s="17" t="s">
        <v>2019</v>
      </c>
      <c r="M518" s="17" t="s">
        <v>447</v>
      </c>
      <c r="N518" s="17" t="s">
        <v>447</v>
      </c>
      <c r="O518" s="17">
        <v>2</v>
      </c>
      <c r="P518" s="17" t="s">
        <v>2020</v>
      </c>
    </row>
    <row r="519" spans="1:16" ht="12.75">
      <c r="A519" s="17" t="s">
        <v>2021</v>
      </c>
      <c r="B519" s="17" t="s">
        <v>2022</v>
      </c>
      <c r="C519" s="17" t="s">
        <v>2023</v>
      </c>
      <c r="D519" s="17">
        <v>0</v>
      </c>
      <c r="E519" s="17">
        <v>1000</v>
      </c>
      <c r="F519" s="17">
        <v>0</v>
      </c>
      <c r="G519" s="17">
        <v>0</v>
      </c>
      <c r="H519" s="17" t="s">
        <v>447</v>
      </c>
      <c r="I519" s="17" t="s">
        <v>447</v>
      </c>
      <c r="J519" s="17" t="s">
        <v>2024</v>
      </c>
      <c r="K519" s="17" t="s">
        <v>447</v>
      </c>
      <c r="L519" s="17" t="s">
        <v>2025</v>
      </c>
      <c r="M519" s="17" t="s">
        <v>447</v>
      </c>
      <c r="N519" s="17" t="s">
        <v>447</v>
      </c>
      <c r="O519" s="17">
        <v>2</v>
      </c>
      <c r="P519" s="17" t="s">
        <v>2026</v>
      </c>
    </row>
    <row r="520" spans="1:16" ht="12.75">
      <c r="A520" s="17" t="s">
        <v>2027</v>
      </c>
      <c r="B520" s="17" t="s">
        <v>2028</v>
      </c>
      <c r="C520" s="17" t="s">
        <v>2029</v>
      </c>
      <c r="D520" s="17">
        <v>0</v>
      </c>
      <c r="E520" s="17">
        <v>1000</v>
      </c>
      <c r="F520" s="17">
        <v>0</v>
      </c>
      <c r="G520" s="17">
        <v>0</v>
      </c>
      <c r="H520" s="17" t="s">
        <v>447</v>
      </c>
      <c r="I520" s="17" t="s">
        <v>447</v>
      </c>
      <c r="J520" s="17" t="s">
        <v>2030</v>
      </c>
      <c r="K520" s="17" t="s">
        <v>447</v>
      </c>
      <c r="L520" s="17" t="s">
        <v>2031</v>
      </c>
      <c r="M520" s="17" t="s">
        <v>447</v>
      </c>
      <c r="N520" s="17" t="s">
        <v>447</v>
      </c>
      <c r="O520" s="17">
        <v>2</v>
      </c>
      <c r="P520" s="17" t="s">
        <v>2032</v>
      </c>
    </row>
    <row r="521" spans="1:16" ht="12.75">
      <c r="A521" s="17" t="s">
        <v>2033</v>
      </c>
      <c r="B521" s="17" t="s">
        <v>2034</v>
      </c>
      <c r="C521" s="17" t="s">
        <v>2035</v>
      </c>
      <c r="D521" s="17">
        <v>0</v>
      </c>
      <c r="E521" s="17">
        <v>1000</v>
      </c>
      <c r="F521" s="17">
        <v>0</v>
      </c>
      <c r="G521" s="17">
        <v>0</v>
      </c>
      <c r="H521" s="17" t="s">
        <v>447</v>
      </c>
      <c r="I521" s="17" t="s">
        <v>447</v>
      </c>
      <c r="J521" s="17" t="s">
        <v>447</v>
      </c>
      <c r="K521" s="17" t="s">
        <v>447</v>
      </c>
      <c r="L521" s="17" t="s">
        <v>2036</v>
      </c>
      <c r="M521" s="17" t="s">
        <v>447</v>
      </c>
      <c r="N521" s="17" t="s">
        <v>447</v>
      </c>
      <c r="O521" s="17">
        <v>2</v>
      </c>
      <c r="P521" s="17" t="s">
        <v>2037</v>
      </c>
    </row>
    <row r="522" spans="1:16" ht="12.75">
      <c r="A522" s="17" t="s">
        <v>2038</v>
      </c>
      <c r="B522" s="17" t="s">
        <v>2039</v>
      </c>
      <c r="C522" s="17" t="s">
        <v>2040</v>
      </c>
      <c r="D522" s="17">
        <v>0</v>
      </c>
      <c r="E522" s="17">
        <v>1000</v>
      </c>
      <c r="F522" s="17">
        <v>0</v>
      </c>
      <c r="G522" s="17">
        <v>0</v>
      </c>
      <c r="H522" s="17" t="s">
        <v>447</v>
      </c>
      <c r="I522" s="17" t="s">
        <v>447</v>
      </c>
      <c r="J522" s="17" t="s">
        <v>447</v>
      </c>
      <c r="K522" s="17" t="s">
        <v>447</v>
      </c>
      <c r="L522" s="17" t="s">
        <v>2041</v>
      </c>
      <c r="M522" s="17" t="s">
        <v>447</v>
      </c>
      <c r="N522" s="17" t="s">
        <v>447</v>
      </c>
      <c r="O522" s="17">
        <v>2</v>
      </c>
      <c r="P522" s="17" t="s">
        <v>2042</v>
      </c>
    </row>
    <row r="523" spans="1:16" ht="12.75">
      <c r="A523" s="17" t="s">
        <v>2043</v>
      </c>
      <c r="B523" s="17" t="s">
        <v>2044</v>
      </c>
      <c r="C523" s="17" t="s">
        <v>2045</v>
      </c>
      <c r="D523" s="17">
        <v>0</v>
      </c>
      <c r="E523" s="17">
        <v>1000</v>
      </c>
      <c r="F523" s="17">
        <v>0</v>
      </c>
      <c r="G523" s="17">
        <v>0</v>
      </c>
      <c r="H523" s="17" t="s">
        <v>447</v>
      </c>
      <c r="I523" s="17" t="s">
        <v>447</v>
      </c>
      <c r="J523" s="17" t="s">
        <v>447</v>
      </c>
      <c r="K523" s="17" t="s">
        <v>447</v>
      </c>
      <c r="L523" s="17" t="s">
        <v>2041</v>
      </c>
      <c r="M523" s="17" t="s">
        <v>447</v>
      </c>
      <c r="N523" s="17" t="s">
        <v>447</v>
      </c>
      <c r="O523" s="17">
        <v>2</v>
      </c>
      <c r="P523" s="17" t="s">
        <v>2042</v>
      </c>
    </row>
    <row r="524" spans="1:16" ht="12.75">
      <c r="A524" s="17" t="s">
        <v>2046</v>
      </c>
      <c r="B524" s="17" t="s">
        <v>447</v>
      </c>
      <c r="C524" s="17" t="s">
        <v>2047</v>
      </c>
      <c r="D524" s="17">
        <v>-1000</v>
      </c>
      <c r="E524" s="17">
        <v>1000</v>
      </c>
      <c r="F524" s="17">
        <v>0</v>
      </c>
      <c r="G524" s="17">
        <v>0</v>
      </c>
      <c r="H524" s="17" t="s">
        <v>447</v>
      </c>
      <c r="I524" s="17" t="s">
        <v>447</v>
      </c>
      <c r="J524" s="17" t="s">
        <v>447</v>
      </c>
      <c r="K524" s="17" t="s">
        <v>447</v>
      </c>
      <c r="L524" s="17" t="s">
        <v>447</v>
      </c>
      <c r="M524" s="17" t="s">
        <v>447</v>
      </c>
      <c r="N524" s="17" t="s">
        <v>447</v>
      </c>
      <c r="O524" s="17">
        <v>1</v>
      </c>
      <c r="P524" s="17" t="s">
        <v>447</v>
      </c>
    </row>
    <row r="525" spans="1:16" ht="12.75">
      <c r="A525" s="17" t="s">
        <v>2048</v>
      </c>
      <c r="B525" s="17" t="s">
        <v>447</v>
      </c>
      <c r="C525" s="17" t="s">
        <v>2049</v>
      </c>
      <c r="D525" s="17">
        <v>0</v>
      </c>
      <c r="E525" s="17">
        <v>1000</v>
      </c>
      <c r="F525" s="17">
        <v>0</v>
      </c>
      <c r="G525" s="17">
        <v>0</v>
      </c>
      <c r="H525" s="17" t="s">
        <v>447</v>
      </c>
      <c r="I525" s="17" t="s">
        <v>447</v>
      </c>
      <c r="J525" s="17" t="s">
        <v>447</v>
      </c>
      <c r="K525" s="17" t="s">
        <v>447</v>
      </c>
      <c r="L525" s="17">
        <v>26813</v>
      </c>
      <c r="M525" s="17" t="s">
        <v>447</v>
      </c>
      <c r="N525" s="17" t="s">
        <v>447</v>
      </c>
      <c r="O525" s="17">
        <v>2</v>
      </c>
      <c r="P525" s="17" t="s">
        <v>2042</v>
      </c>
    </row>
    <row r="526" spans="1:16" ht="12.75">
      <c r="A526" s="17" t="s">
        <v>2050</v>
      </c>
      <c r="B526" s="17" t="s">
        <v>447</v>
      </c>
      <c r="C526" s="17" t="s">
        <v>2051</v>
      </c>
      <c r="D526" s="17">
        <v>0</v>
      </c>
      <c r="E526" s="17">
        <v>1000</v>
      </c>
      <c r="F526" s="17">
        <v>0</v>
      </c>
      <c r="G526" s="17">
        <v>0</v>
      </c>
      <c r="H526" s="17" t="s">
        <v>447</v>
      </c>
      <c r="I526" s="17" t="s">
        <v>447</v>
      </c>
      <c r="J526" s="17" t="s">
        <v>447</v>
      </c>
      <c r="K526" s="17" t="s">
        <v>447</v>
      </c>
      <c r="L526" s="17">
        <v>26813</v>
      </c>
      <c r="M526" s="17" t="s">
        <v>447</v>
      </c>
      <c r="N526" s="17" t="s">
        <v>447</v>
      </c>
      <c r="O526" s="17">
        <v>2</v>
      </c>
      <c r="P526" s="17" t="s">
        <v>2042</v>
      </c>
    </row>
    <row r="527" spans="1:16" ht="12.75">
      <c r="A527" s="17" t="s">
        <v>2052</v>
      </c>
      <c r="B527" s="17" t="s">
        <v>2053</v>
      </c>
      <c r="C527" s="17" t="s">
        <v>2054</v>
      </c>
      <c r="D527" s="17">
        <v>0</v>
      </c>
      <c r="E527" s="17">
        <v>1000</v>
      </c>
      <c r="F527" s="17">
        <v>0</v>
      </c>
      <c r="G527" s="17">
        <v>0</v>
      </c>
      <c r="H527" s="17" t="s">
        <v>447</v>
      </c>
      <c r="I527" s="17" t="s">
        <v>447</v>
      </c>
      <c r="J527" s="17" t="s">
        <v>447</v>
      </c>
      <c r="K527" s="17" t="s">
        <v>447</v>
      </c>
      <c r="L527" s="17">
        <v>46461</v>
      </c>
      <c r="M527" s="17" t="s">
        <v>447</v>
      </c>
      <c r="N527" s="17" t="s">
        <v>447</v>
      </c>
      <c r="O527" s="17">
        <v>2</v>
      </c>
      <c r="P527" s="17" t="s">
        <v>2055</v>
      </c>
    </row>
    <row r="528" spans="1:16" ht="12.75">
      <c r="A528" s="17" t="s">
        <v>2056</v>
      </c>
      <c r="B528" s="17" t="s">
        <v>1643</v>
      </c>
      <c r="C528" s="17" t="s">
        <v>2057</v>
      </c>
      <c r="D528" s="17">
        <v>0</v>
      </c>
      <c r="E528" s="17">
        <v>1000</v>
      </c>
      <c r="F528" s="17">
        <v>0</v>
      </c>
      <c r="G528" s="17">
        <v>0</v>
      </c>
      <c r="H528" s="17" t="s">
        <v>447</v>
      </c>
      <c r="I528" s="17" t="s">
        <v>447</v>
      </c>
      <c r="J528" s="17" t="s">
        <v>1645</v>
      </c>
      <c r="K528" s="17" t="s">
        <v>447</v>
      </c>
      <c r="L528" s="17" t="s">
        <v>2058</v>
      </c>
      <c r="M528" s="17" t="s">
        <v>447</v>
      </c>
      <c r="N528" s="17" t="s">
        <v>447</v>
      </c>
      <c r="O528" s="17">
        <v>2</v>
      </c>
      <c r="P528" s="17" t="s">
        <v>1646</v>
      </c>
    </row>
    <row r="529" spans="1:16" ht="12.75">
      <c r="A529" s="17" t="s">
        <v>2059</v>
      </c>
      <c r="B529" s="17" t="s">
        <v>447</v>
      </c>
      <c r="C529" s="17" t="s">
        <v>2060</v>
      </c>
      <c r="D529" s="17">
        <v>-1000</v>
      </c>
      <c r="E529" s="17">
        <v>1000</v>
      </c>
      <c r="F529" s="17">
        <v>0</v>
      </c>
      <c r="G529" s="17">
        <v>0</v>
      </c>
      <c r="H529" s="17" t="s">
        <v>447</v>
      </c>
      <c r="I529" s="17" t="s">
        <v>447</v>
      </c>
      <c r="J529" s="17" t="s">
        <v>2061</v>
      </c>
      <c r="K529" s="17" t="s">
        <v>447</v>
      </c>
      <c r="L529" s="17">
        <v>54015</v>
      </c>
      <c r="M529" s="17" t="s">
        <v>447</v>
      </c>
      <c r="N529" s="17" t="s">
        <v>447</v>
      </c>
      <c r="O529" s="17">
        <v>2</v>
      </c>
      <c r="P529" s="17" t="s">
        <v>2062</v>
      </c>
    </row>
    <row r="530" spans="1:16" ht="12.75">
      <c r="A530" s="17" t="s">
        <v>2063</v>
      </c>
      <c r="B530" s="17" t="s">
        <v>447</v>
      </c>
      <c r="C530" s="17" t="s">
        <v>2064</v>
      </c>
      <c r="D530" s="17">
        <v>-1000</v>
      </c>
      <c r="E530" s="17">
        <v>1000</v>
      </c>
      <c r="F530" s="17">
        <v>0</v>
      </c>
      <c r="G530" s="17">
        <v>0</v>
      </c>
      <c r="H530" s="17" t="s">
        <v>447</v>
      </c>
      <c r="I530" s="17" t="s">
        <v>447</v>
      </c>
      <c r="J530" s="17" t="s">
        <v>2061</v>
      </c>
      <c r="K530" s="17" t="s">
        <v>447</v>
      </c>
      <c r="L530" s="17">
        <v>18665</v>
      </c>
      <c r="M530" s="17" t="s">
        <v>447</v>
      </c>
      <c r="N530" s="17" t="s">
        <v>447</v>
      </c>
      <c r="O530" s="17">
        <v>2</v>
      </c>
      <c r="P530" s="17" t="s">
        <v>2062</v>
      </c>
    </row>
    <row r="531" spans="1:16" ht="12.75">
      <c r="A531" s="17" t="s">
        <v>2065</v>
      </c>
      <c r="B531" s="17" t="s">
        <v>447</v>
      </c>
      <c r="C531" s="17" t="s">
        <v>2066</v>
      </c>
      <c r="D531" s="17">
        <v>0</v>
      </c>
      <c r="E531" s="17">
        <v>1000</v>
      </c>
      <c r="F531" s="17">
        <v>0</v>
      </c>
      <c r="G531" s="17">
        <v>0</v>
      </c>
      <c r="H531" s="17" t="s">
        <v>447</v>
      </c>
      <c r="I531" s="17" t="s">
        <v>447</v>
      </c>
      <c r="J531" s="17" t="s">
        <v>447</v>
      </c>
      <c r="K531" s="17" t="s">
        <v>447</v>
      </c>
      <c r="L531" s="17" t="s">
        <v>447</v>
      </c>
      <c r="M531" s="17" t="s">
        <v>447</v>
      </c>
      <c r="N531" s="17" t="s">
        <v>447</v>
      </c>
      <c r="O531" s="17">
        <v>1</v>
      </c>
      <c r="P531" s="17" t="s">
        <v>447</v>
      </c>
    </row>
    <row r="532" spans="1:16" ht="12.75">
      <c r="A532" s="17" t="s">
        <v>2067</v>
      </c>
      <c r="B532" s="17" t="s">
        <v>447</v>
      </c>
      <c r="C532" s="17" t="s">
        <v>2068</v>
      </c>
      <c r="D532" s="17">
        <v>0</v>
      </c>
      <c r="E532" s="17">
        <v>1000</v>
      </c>
      <c r="F532" s="17">
        <v>0</v>
      </c>
      <c r="G532" s="17">
        <v>0</v>
      </c>
      <c r="H532" s="17" t="s">
        <v>447</v>
      </c>
      <c r="I532" s="17" t="s">
        <v>447</v>
      </c>
      <c r="J532" s="17" t="s">
        <v>447</v>
      </c>
      <c r="K532" s="17" t="s">
        <v>447</v>
      </c>
      <c r="L532" s="17" t="s">
        <v>447</v>
      </c>
      <c r="M532" s="17" t="s">
        <v>447</v>
      </c>
      <c r="N532" s="17" t="s">
        <v>447</v>
      </c>
      <c r="O532" s="17">
        <v>1</v>
      </c>
      <c r="P532" s="17" t="s">
        <v>447</v>
      </c>
    </row>
    <row r="533" spans="1:16" ht="12.75">
      <c r="A533" s="17" t="s">
        <v>2069</v>
      </c>
      <c r="B533" s="17" t="s">
        <v>2070</v>
      </c>
      <c r="C533" s="17" t="s">
        <v>2071</v>
      </c>
      <c r="D533" s="17">
        <v>-1000</v>
      </c>
      <c r="E533" s="17">
        <v>1000</v>
      </c>
      <c r="F533" s="17">
        <v>0</v>
      </c>
      <c r="G533" s="17">
        <v>0</v>
      </c>
      <c r="H533" s="17" t="s">
        <v>447</v>
      </c>
      <c r="I533" s="17" t="s">
        <v>447</v>
      </c>
      <c r="J533" s="17" t="s">
        <v>2061</v>
      </c>
      <c r="K533" s="17" t="s">
        <v>447</v>
      </c>
      <c r="L533" s="17">
        <v>49372</v>
      </c>
      <c r="M533" s="17" t="s">
        <v>447</v>
      </c>
      <c r="N533" s="17" t="s">
        <v>447</v>
      </c>
      <c r="O533" s="17">
        <v>2</v>
      </c>
      <c r="P533" s="17" t="s">
        <v>2062</v>
      </c>
    </row>
    <row r="534" spans="1:16" ht="12.75">
      <c r="A534" s="17" t="s">
        <v>2072</v>
      </c>
      <c r="B534" s="17" t="s">
        <v>2073</v>
      </c>
      <c r="C534" s="17" t="s">
        <v>2074</v>
      </c>
      <c r="D534" s="17">
        <v>-1000</v>
      </c>
      <c r="E534" s="17">
        <v>1000</v>
      </c>
      <c r="F534" s="17">
        <v>0</v>
      </c>
      <c r="G534" s="17">
        <v>0</v>
      </c>
      <c r="H534" s="17" t="s">
        <v>447</v>
      </c>
      <c r="I534" s="17" t="s">
        <v>447</v>
      </c>
      <c r="J534" s="17" t="s">
        <v>447</v>
      </c>
      <c r="K534" s="17" t="s">
        <v>447</v>
      </c>
      <c r="L534" s="17">
        <v>42003</v>
      </c>
      <c r="M534" s="17" t="s">
        <v>447</v>
      </c>
      <c r="N534" s="17" t="s">
        <v>447</v>
      </c>
      <c r="O534" s="17">
        <v>2</v>
      </c>
      <c r="P534" s="17" t="s">
        <v>2075</v>
      </c>
    </row>
    <row r="535" spans="1:16" ht="12.75">
      <c r="A535" s="17" t="s">
        <v>2076</v>
      </c>
      <c r="B535" s="17" t="s">
        <v>2077</v>
      </c>
      <c r="C535" s="17" t="s">
        <v>2078</v>
      </c>
      <c r="D535" s="17">
        <v>-1000</v>
      </c>
      <c r="E535" s="17">
        <v>1000</v>
      </c>
      <c r="F535" s="17">
        <v>0</v>
      </c>
      <c r="G535" s="17">
        <v>0</v>
      </c>
      <c r="H535" s="17" t="s">
        <v>447</v>
      </c>
      <c r="I535" s="17" t="s">
        <v>447</v>
      </c>
      <c r="J535" s="17" t="s">
        <v>447</v>
      </c>
      <c r="K535" s="17" t="s">
        <v>447</v>
      </c>
      <c r="L535" s="17" t="s">
        <v>2079</v>
      </c>
      <c r="M535" s="17" t="s">
        <v>447</v>
      </c>
      <c r="N535" s="17" t="s">
        <v>447</v>
      </c>
      <c r="O535" s="17">
        <v>2</v>
      </c>
      <c r="P535" s="17" t="s">
        <v>2080</v>
      </c>
    </row>
    <row r="536" spans="1:16" ht="12.75">
      <c r="A536" s="17" t="s">
        <v>2081</v>
      </c>
      <c r="B536" s="17" t="s">
        <v>2077</v>
      </c>
      <c r="C536" s="17" t="s">
        <v>2082</v>
      </c>
      <c r="D536" s="17">
        <v>-1000</v>
      </c>
      <c r="E536" s="17">
        <v>1000</v>
      </c>
      <c r="F536" s="17">
        <v>0</v>
      </c>
      <c r="G536" s="17">
        <v>0</v>
      </c>
      <c r="H536" s="17" t="s">
        <v>447</v>
      </c>
      <c r="I536" s="17" t="s">
        <v>447</v>
      </c>
      <c r="J536" s="17" t="s">
        <v>447</v>
      </c>
      <c r="K536" s="17" t="s">
        <v>447</v>
      </c>
      <c r="L536" s="17" t="s">
        <v>2083</v>
      </c>
      <c r="M536" s="17" t="s">
        <v>447</v>
      </c>
      <c r="N536" s="17" t="s">
        <v>447</v>
      </c>
      <c r="O536" s="17">
        <v>2</v>
      </c>
      <c r="P536" s="17" t="s">
        <v>2080</v>
      </c>
    </row>
    <row r="537" spans="1:16" ht="12.75">
      <c r="A537" s="17" t="s">
        <v>2084</v>
      </c>
      <c r="B537" s="17" t="s">
        <v>2077</v>
      </c>
      <c r="C537" s="17" t="s">
        <v>2085</v>
      </c>
      <c r="D537" s="17">
        <v>-1000</v>
      </c>
      <c r="E537" s="17">
        <v>1000</v>
      </c>
      <c r="F537" s="17">
        <v>0</v>
      </c>
      <c r="G537" s="17">
        <v>0</v>
      </c>
      <c r="H537" s="17" t="s">
        <v>447</v>
      </c>
      <c r="I537" s="17" t="s">
        <v>447</v>
      </c>
      <c r="J537" s="17" t="s">
        <v>447</v>
      </c>
      <c r="K537" s="17" t="s">
        <v>447</v>
      </c>
      <c r="L537" s="17">
        <v>26077</v>
      </c>
      <c r="M537" s="17" t="s">
        <v>447</v>
      </c>
      <c r="N537" s="17" t="s">
        <v>447</v>
      </c>
      <c r="O537" s="17">
        <v>2</v>
      </c>
      <c r="P537" s="17" t="s">
        <v>2080</v>
      </c>
    </row>
    <row r="538" spans="1:16" ht="12.75">
      <c r="A538" s="17" t="s">
        <v>2086</v>
      </c>
      <c r="B538" s="17" t="s">
        <v>2077</v>
      </c>
      <c r="C538" s="17" t="s">
        <v>2087</v>
      </c>
      <c r="D538" s="17">
        <v>-1000</v>
      </c>
      <c r="E538" s="17">
        <v>1000</v>
      </c>
      <c r="F538" s="17">
        <v>0</v>
      </c>
      <c r="G538" s="17">
        <v>0</v>
      </c>
      <c r="H538" s="17" t="s">
        <v>447</v>
      </c>
      <c r="I538" s="17" t="s">
        <v>447</v>
      </c>
      <c r="J538" s="17" t="s">
        <v>447</v>
      </c>
      <c r="K538" s="17" t="s">
        <v>447</v>
      </c>
      <c r="L538" s="17">
        <v>26077</v>
      </c>
      <c r="M538" s="17" t="s">
        <v>447</v>
      </c>
      <c r="N538" s="17" t="s">
        <v>447</v>
      </c>
      <c r="O538" s="17">
        <v>2</v>
      </c>
      <c r="P538" s="17" t="s">
        <v>2080</v>
      </c>
    </row>
    <row r="539" spans="1:16" ht="12.75">
      <c r="A539" s="17" t="s">
        <v>2088</v>
      </c>
      <c r="B539" s="17" t="s">
        <v>2089</v>
      </c>
      <c r="C539" s="17" t="s">
        <v>2090</v>
      </c>
      <c r="D539" s="17">
        <v>-1000</v>
      </c>
      <c r="E539" s="17">
        <v>1000</v>
      </c>
      <c r="F539" s="17">
        <v>0</v>
      </c>
      <c r="G539" s="17">
        <v>0</v>
      </c>
      <c r="H539" s="17" t="s">
        <v>447</v>
      </c>
      <c r="I539" s="17" t="s">
        <v>447</v>
      </c>
      <c r="J539" s="17" t="s">
        <v>2091</v>
      </c>
      <c r="K539" s="17" t="s">
        <v>447</v>
      </c>
      <c r="L539" s="17">
        <v>42458</v>
      </c>
      <c r="M539" s="17" t="s">
        <v>447</v>
      </c>
      <c r="N539" s="17" t="s">
        <v>447</v>
      </c>
      <c r="O539" s="17">
        <v>2</v>
      </c>
      <c r="P539" s="17" t="s">
        <v>2092</v>
      </c>
    </row>
    <row r="540" spans="1:16" ht="12.75">
      <c r="A540" s="17" t="s">
        <v>2093</v>
      </c>
      <c r="B540" s="17" t="s">
        <v>2094</v>
      </c>
      <c r="C540" s="17" t="s">
        <v>2095</v>
      </c>
      <c r="D540" s="17">
        <v>-1000</v>
      </c>
      <c r="E540" s="17">
        <v>1000</v>
      </c>
      <c r="F540" s="17">
        <v>0</v>
      </c>
      <c r="G540" s="17">
        <v>0</v>
      </c>
      <c r="H540" s="17" t="s">
        <v>447</v>
      </c>
      <c r="I540" s="17" t="s">
        <v>447</v>
      </c>
      <c r="J540" s="17" t="s">
        <v>2091</v>
      </c>
      <c r="K540" s="17" t="s">
        <v>447</v>
      </c>
      <c r="L540" s="17">
        <v>42458</v>
      </c>
      <c r="M540" s="17" t="s">
        <v>447</v>
      </c>
      <c r="N540" s="17" t="s">
        <v>447</v>
      </c>
      <c r="O540" s="17">
        <v>2</v>
      </c>
      <c r="P540" s="17" t="s">
        <v>2092</v>
      </c>
    </row>
    <row r="541" spans="1:16" ht="12.75">
      <c r="A541" s="17" t="s">
        <v>2096</v>
      </c>
      <c r="B541" s="17" t="s">
        <v>2097</v>
      </c>
      <c r="C541" s="17" t="s">
        <v>2098</v>
      </c>
      <c r="D541" s="17">
        <v>0</v>
      </c>
      <c r="E541" s="17">
        <v>1000</v>
      </c>
      <c r="F541" s="17">
        <v>0</v>
      </c>
      <c r="G541" s="17">
        <v>0</v>
      </c>
      <c r="H541" s="17" t="s">
        <v>447</v>
      </c>
      <c r="I541" s="17" t="s">
        <v>447</v>
      </c>
      <c r="J541" s="17" t="s">
        <v>2091</v>
      </c>
      <c r="K541" s="17" t="s">
        <v>447</v>
      </c>
      <c r="L541" s="17" t="s">
        <v>2099</v>
      </c>
      <c r="M541" s="17" t="s">
        <v>447</v>
      </c>
      <c r="N541" s="17" t="s">
        <v>447</v>
      </c>
      <c r="O541" s="17">
        <v>2</v>
      </c>
      <c r="P541" s="17" t="s">
        <v>2100</v>
      </c>
    </row>
    <row r="542" spans="1:16" ht="12.75">
      <c r="A542" s="17" t="s">
        <v>2101</v>
      </c>
      <c r="B542" s="17" t="s">
        <v>2102</v>
      </c>
      <c r="C542" s="17" t="s">
        <v>2103</v>
      </c>
      <c r="D542" s="17">
        <v>0</v>
      </c>
      <c r="E542" s="17">
        <v>1000</v>
      </c>
      <c r="F542" s="17">
        <v>0</v>
      </c>
      <c r="G542" s="17">
        <v>0</v>
      </c>
      <c r="H542" s="17" t="s">
        <v>447</v>
      </c>
      <c r="I542" s="17" t="s">
        <v>447</v>
      </c>
      <c r="J542" s="17" t="s">
        <v>447</v>
      </c>
      <c r="K542" s="17" t="s">
        <v>447</v>
      </c>
      <c r="L542" s="17" t="s">
        <v>2104</v>
      </c>
      <c r="M542" s="17" t="s">
        <v>447</v>
      </c>
      <c r="N542" s="17" t="s">
        <v>447</v>
      </c>
      <c r="O542" s="17">
        <v>2</v>
      </c>
      <c r="P542" s="17" t="s">
        <v>2105</v>
      </c>
    </row>
    <row r="543" spans="1:16" ht="12.75">
      <c r="A543" s="17" t="s">
        <v>2106</v>
      </c>
      <c r="B543" s="17" t="s">
        <v>2102</v>
      </c>
      <c r="C543" s="17" t="s">
        <v>2107</v>
      </c>
      <c r="D543" s="17">
        <v>-1000</v>
      </c>
      <c r="E543" s="17">
        <v>1000</v>
      </c>
      <c r="F543" s="17">
        <v>0</v>
      </c>
      <c r="G543" s="17">
        <v>0</v>
      </c>
      <c r="H543" s="17" t="s">
        <v>447</v>
      </c>
      <c r="I543" s="17" t="s">
        <v>447</v>
      </c>
      <c r="J543" s="17" t="s">
        <v>447</v>
      </c>
      <c r="K543" s="17" t="s">
        <v>447</v>
      </c>
      <c r="L543" s="17">
        <v>41702</v>
      </c>
      <c r="M543" s="17" t="s">
        <v>447</v>
      </c>
      <c r="N543" s="17" t="s">
        <v>447</v>
      </c>
      <c r="O543" s="17">
        <v>2</v>
      </c>
      <c r="P543" s="17" t="s">
        <v>2105</v>
      </c>
    </row>
    <row r="544" spans="1:16" ht="12.75">
      <c r="A544" s="17" t="s">
        <v>2108</v>
      </c>
      <c r="B544" s="17" t="s">
        <v>2102</v>
      </c>
      <c r="C544" s="17" t="s">
        <v>2109</v>
      </c>
      <c r="D544" s="17">
        <v>0</v>
      </c>
      <c r="E544" s="17">
        <v>1000</v>
      </c>
      <c r="F544" s="17">
        <v>0</v>
      </c>
      <c r="G544" s="17">
        <v>0</v>
      </c>
      <c r="H544" s="17" t="s">
        <v>447</v>
      </c>
      <c r="I544" s="17" t="s">
        <v>447</v>
      </c>
      <c r="J544" s="17" t="s">
        <v>2110</v>
      </c>
      <c r="K544" s="17" t="s">
        <v>447</v>
      </c>
      <c r="L544" s="17">
        <v>41702</v>
      </c>
      <c r="M544" s="17" t="s">
        <v>447</v>
      </c>
      <c r="N544" s="17" t="s">
        <v>447</v>
      </c>
      <c r="O544" s="17">
        <v>2</v>
      </c>
      <c r="P544" s="17" t="s">
        <v>2105</v>
      </c>
    </row>
    <row r="545" spans="1:16" ht="12.75">
      <c r="A545" s="17" t="s">
        <v>2111</v>
      </c>
      <c r="B545" s="17" t="s">
        <v>447</v>
      </c>
      <c r="C545" s="17" t="s">
        <v>2112</v>
      </c>
      <c r="D545" s="17">
        <v>0</v>
      </c>
      <c r="E545" s="17">
        <v>1000</v>
      </c>
      <c r="F545" s="17">
        <v>0</v>
      </c>
      <c r="G545" s="17">
        <v>0</v>
      </c>
      <c r="H545" s="17" t="s">
        <v>447</v>
      </c>
      <c r="I545" s="17" t="s">
        <v>447</v>
      </c>
      <c r="J545" s="17" t="s">
        <v>447</v>
      </c>
      <c r="K545" s="17" t="s">
        <v>447</v>
      </c>
      <c r="L545" s="17" t="s">
        <v>2113</v>
      </c>
      <c r="M545" s="17" t="s">
        <v>447</v>
      </c>
      <c r="N545" s="17" t="s">
        <v>447</v>
      </c>
      <c r="O545" s="17">
        <v>2</v>
      </c>
      <c r="P545" s="17" t="s">
        <v>2114</v>
      </c>
    </row>
    <row r="546" spans="1:16" ht="12.75">
      <c r="A546" s="17" t="s">
        <v>2115</v>
      </c>
      <c r="B546" s="17" t="s">
        <v>2116</v>
      </c>
      <c r="C546" s="17" t="s">
        <v>2117</v>
      </c>
      <c r="D546" s="17">
        <v>0</v>
      </c>
      <c r="E546" s="17">
        <v>1000</v>
      </c>
      <c r="F546" s="17">
        <v>0</v>
      </c>
      <c r="G546" s="17">
        <v>0</v>
      </c>
      <c r="H546" s="17" t="s">
        <v>447</v>
      </c>
      <c r="I546" s="17" t="s">
        <v>447</v>
      </c>
      <c r="J546" s="17" t="s">
        <v>447</v>
      </c>
      <c r="K546" s="17" t="s">
        <v>447</v>
      </c>
      <c r="L546" s="17">
        <v>16499</v>
      </c>
      <c r="M546" s="17" t="s">
        <v>447</v>
      </c>
      <c r="N546" s="17" t="s">
        <v>447</v>
      </c>
      <c r="O546" s="17">
        <v>2</v>
      </c>
      <c r="P546" s="17" t="s">
        <v>2118</v>
      </c>
    </row>
    <row r="547" spans="1:16" ht="12.75">
      <c r="A547" s="17" t="s">
        <v>2119</v>
      </c>
      <c r="B547" s="17" t="s">
        <v>2120</v>
      </c>
      <c r="C547" s="17" t="s">
        <v>2121</v>
      </c>
      <c r="D547" s="17">
        <v>-1000</v>
      </c>
      <c r="E547" s="17">
        <v>1000</v>
      </c>
      <c r="F547" s="17">
        <v>0</v>
      </c>
      <c r="G547" s="17">
        <v>0</v>
      </c>
      <c r="H547" s="17" t="s">
        <v>447</v>
      </c>
      <c r="I547" s="17" t="s">
        <v>447</v>
      </c>
      <c r="J547" s="17" t="s">
        <v>447</v>
      </c>
      <c r="K547" s="17" t="s">
        <v>447</v>
      </c>
      <c r="L547" s="17">
        <v>50964</v>
      </c>
      <c r="M547" s="17" t="s">
        <v>447</v>
      </c>
      <c r="N547" s="17" t="s">
        <v>447</v>
      </c>
      <c r="O547" s="17">
        <v>2</v>
      </c>
      <c r="P547" s="17" t="s">
        <v>2122</v>
      </c>
    </row>
    <row r="548" spans="1:16" ht="12.75">
      <c r="A548" s="17" t="s">
        <v>2123</v>
      </c>
      <c r="B548" s="17" t="s">
        <v>2124</v>
      </c>
      <c r="C548" s="17" t="s">
        <v>2125</v>
      </c>
      <c r="D548" s="17">
        <v>-1000</v>
      </c>
      <c r="E548" s="17">
        <v>1000</v>
      </c>
      <c r="F548" s="17">
        <v>0</v>
      </c>
      <c r="G548" s="17">
        <v>0</v>
      </c>
      <c r="H548" s="17" t="s">
        <v>447</v>
      </c>
      <c r="I548" s="17" t="s">
        <v>447</v>
      </c>
      <c r="J548" s="17" t="s">
        <v>2126</v>
      </c>
      <c r="K548" s="17" t="s">
        <v>447</v>
      </c>
      <c r="L548" s="17" t="s">
        <v>447</v>
      </c>
      <c r="M548" s="17" t="s">
        <v>447</v>
      </c>
      <c r="N548" s="17" t="s">
        <v>447</v>
      </c>
      <c r="O548" s="17">
        <v>1</v>
      </c>
      <c r="P548" s="17" t="s">
        <v>447</v>
      </c>
    </row>
    <row r="549" spans="1:16" ht="12.75">
      <c r="A549" s="17" t="s">
        <v>2127</v>
      </c>
      <c r="B549" s="17" t="s">
        <v>447</v>
      </c>
      <c r="C549" s="17" t="s">
        <v>2128</v>
      </c>
      <c r="D549" s="17">
        <v>0</v>
      </c>
      <c r="E549" s="17">
        <v>1000</v>
      </c>
      <c r="F549" s="17">
        <v>0</v>
      </c>
      <c r="G549" s="17">
        <v>0</v>
      </c>
      <c r="H549" s="17" t="s">
        <v>447</v>
      </c>
      <c r="I549" s="17" t="s">
        <v>447</v>
      </c>
      <c r="J549" s="17" t="s">
        <v>447</v>
      </c>
      <c r="K549" s="17" t="s">
        <v>447</v>
      </c>
      <c r="L549" s="17" t="s">
        <v>2129</v>
      </c>
      <c r="M549" s="17" t="s">
        <v>447</v>
      </c>
      <c r="N549" s="17" t="s">
        <v>447</v>
      </c>
      <c r="O549" s="17">
        <v>2</v>
      </c>
      <c r="P549" s="17" t="s">
        <v>2130</v>
      </c>
    </row>
    <row r="550" spans="1:16" ht="12.75">
      <c r="A550" s="17" t="s">
        <v>2131</v>
      </c>
      <c r="B550" s="17" t="s">
        <v>447</v>
      </c>
      <c r="C550" s="17" t="s">
        <v>2132</v>
      </c>
      <c r="D550" s="17">
        <v>0</v>
      </c>
      <c r="E550" s="17">
        <v>1000</v>
      </c>
      <c r="F550" s="17">
        <v>0</v>
      </c>
      <c r="G550" s="17">
        <v>0</v>
      </c>
      <c r="H550" s="17" t="s">
        <v>447</v>
      </c>
      <c r="I550" s="17" t="s">
        <v>447</v>
      </c>
      <c r="J550" s="17" t="s">
        <v>447</v>
      </c>
      <c r="K550" s="17" t="s">
        <v>447</v>
      </c>
      <c r="L550" s="17" t="s">
        <v>2133</v>
      </c>
      <c r="M550" s="17" t="s">
        <v>447</v>
      </c>
      <c r="N550" s="17" t="s">
        <v>447</v>
      </c>
      <c r="O550" s="17">
        <v>2</v>
      </c>
      <c r="P550" s="17" t="s">
        <v>2134</v>
      </c>
    </row>
    <row r="551" spans="1:16" ht="12.75">
      <c r="A551" s="17" t="s">
        <v>2135</v>
      </c>
      <c r="B551" s="17" t="s">
        <v>447</v>
      </c>
      <c r="C551" s="17" t="s">
        <v>2136</v>
      </c>
      <c r="D551" s="17">
        <v>0</v>
      </c>
      <c r="E551" s="17">
        <v>1000</v>
      </c>
      <c r="F551" s="17">
        <v>0</v>
      </c>
      <c r="G551" s="17">
        <v>0</v>
      </c>
      <c r="H551" s="17" t="s">
        <v>447</v>
      </c>
      <c r="I551" s="17" t="s">
        <v>447</v>
      </c>
      <c r="J551" s="17" t="s">
        <v>447</v>
      </c>
      <c r="K551" s="17" t="s">
        <v>447</v>
      </c>
      <c r="L551" s="17">
        <v>25956</v>
      </c>
      <c r="M551" s="17" t="s">
        <v>447</v>
      </c>
      <c r="N551" s="17" t="s">
        <v>447</v>
      </c>
      <c r="O551" s="17">
        <v>2</v>
      </c>
      <c r="P551" s="17" t="s">
        <v>2137</v>
      </c>
    </row>
    <row r="552" spans="1:16" ht="12.75">
      <c r="A552" s="17" t="s">
        <v>2138</v>
      </c>
      <c r="B552" s="17" t="s">
        <v>447</v>
      </c>
      <c r="C552" s="17" t="s">
        <v>2139</v>
      </c>
      <c r="D552" s="17">
        <v>0</v>
      </c>
      <c r="E552" s="17">
        <v>1000</v>
      </c>
      <c r="F552" s="17">
        <v>0</v>
      </c>
      <c r="G552" s="17">
        <v>0</v>
      </c>
      <c r="H552" s="17" t="s">
        <v>447</v>
      </c>
      <c r="I552" s="17" t="s">
        <v>447</v>
      </c>
      <c r="J552" s="17" t="s">
        <v>447</v>
      </c>
      <c r="K552" s="17" t="s">
        <v>447</v>
      </c>
      <c r="L552" s="17">
        <v>24374</v>
      </c>
      <c r="M552" s="17" t="s">
        <v>447</v>
      </c>
      <c r="N552" s="17" t="s">
        <v>447</v>
      </c>
      <c r="O552" s="17">
        <v>2</v>
      </c>
      <c r="P552" s="17" t="s">
        <v>2140</v>
      </c>
    </row>
    <row r="553" spans="1:16" ht="12.75">
      <c r="A553" s="17" t="s">
        <v>2141</v>
      </c>
      <c r="B553" s="17" t="s">
        <v>447</v>
      </c>
      <c r="C553" s="17" t="s">
        <v>2142</v>
      </c>
      <c r="D553" s="17">
        <v>0</v>
      </c>
      <c r="E553" s="17">
        <v>1000</v>
      </c>
      <c r="F553" s="17">
        <v>0</v>
      </c>
      <c r="G553" s="17">
        <v>0</v>
      </c>
      <c r="H553" s="17" t="s">
        <v>447</v>
      </c>
      <c r="I553" s="17" t="s">
        <v>447</v>
      </c>
      <c r="J553" s="17" t="s">
        <v>447</v>
      </c>
      <c r="K553" s="17" t="s">
        <v>447</v>
      </c>
      <c r="L553" s="17">
        <v>50964</v>
      </c>
      <c r="M553" s="17" t="s">
        <v>447</v>
      </c>
      <c r="N553" s="17" t="s">
        <v>447</v>
      </c>
      <c r="O553" s="17">
        <v>2</v>
      </c>
      <c r="P553" s="17" t="s">
        <v>2122</v>
      </c>
    </row>
    <row r="554" spans="1:16" ht="12.75">
      <c r="A554" s="17" t="s">
        <v>2143</v>
      </c>
      <c r="B554" s="17" t="s">
        <v>2144</v>
      </c>
      <c r="C554" s="17" t="s">
        <v>2145</v>
      </c>
      <c r="D554" s="17">
        <v>0</v>
      </c>
      <c r="E554" s="17">
        <v>1000</v>
      </c>
      <c r="F554" s="17">
        <v>0</v>
      </c>
      <c r="G554" s="17">
        <v>0</v>
      </c>
      <c r="H554" s="17" t="s">
        <v>447</v>
      </c>
      <c r="I554" s="17" t="s">
        <v>447</v>
      </c>
      <c r="J554" s="17" t="s">
        <v>2146</v>
      </c>
      <c r="K554" s="17" t="s">
        <v>447</v>
      </c>
      <c r="L554" s="17">
        <v>46665</v>
      </c>
      <c r="M554" s="17" t="s">
        <v>447</v>
      </c>
      <c r="N554" s="17" t="s">
        <v>447</v>
      </c>
      <c r="O554" s="17">
        <v>2</v>
      </c>
      <c r="P554" s="17" t="s">
        <v>2147</v>
      </c>
    </row>
    <row r="555" spans="1:16" ht="12.75">
      <c r="A555" s="17" t="s">
        <v>2148</v>
      </c>
      <c r="B555" s="17" t="s">
        <v>2149</v>
      </c>
      <c r="C555" s="17" t="s">
        <v>2150</v>
      </c>
      <c r="D555" s="17">
        <v>0</v>
      </c>
      <c r="E555" s="17">
        <v>1000</v>
      </c>
      <c r="F555" s="17">
        <v>0</v>
      </c>
      <c r="G555" s="17">
        <v>0</v>
      </c>
      <c r="H555" s="17" t="s">
        <v>447</v>
      </c>
      <c r="I555" s="17" t="s">
        <v>447</v>
      </c>
      <c r="J555" s="17" t="s">
        <v>447</v>
      </c>
      <c r="K555" s="17" t="s">
        <v>447</v>
      </c>
      <c r="L555" s="17">
        <v>5491</v>
      </c>
      <c r="M555" s="17" t="s">
        <v>447</v>
      </c>
      <c r="N555" s="17" t="s">
        <v>447</v>
      </c>
      <c r="O555" s="17">
        <v>2</v>
      </c>
      <c r="P555" s="17" t="s">
        <v>2151</v>
      </c>
    </row>
    <row r="556" spans="1:16" ht="12.75">
      <c r="A556" s="17" t="s">
        <v>2152</v>
      </c>
      <c r="B556" s="17" t="s">
        <v>447</v>
      </c>
      <c r="C556" s="17" t="s">
        <v>2153</v>
      </c>
      <c r="D556" s="17">
        <v>0</v>
      </c>
      <c r="E556" s="17">
        <v>1000</v>
      </c>
      <c r="F556" s="17">
        <v>0</v>
      </c>
      <c r="G556" s="17">
        <v>0</v>
      </c>
      <c r="H556" s="17" t="s">
        <v>447</v>
      </c>
      <c r="I556" s="17" t="s">
        <v>447</v>
      </c>
      <c r="J556" s="17" t="s">
        <v>447</v>
      </c>
      <c r="K556" s="17" t="s">
        <v>447</v>
      </c>
      <c r="L556" s="17">
        <v>54915</v>
      </c>
      <c r="M556" s="17" t="s">
        <v>447</v>
      </c>
      <c r="N556" s="17" t="s">
        <v>447</v>
      </c>
      <c r="O556" s="17">
        <v>2</v>
      </c>
      <c r="P556" s="17" t="s">
        <v>2151</v>
      </c>
    </row>
    <row r="557" spans="1:16" ht="12.75">
      <c r="A557" s="17" t="s">
        <v>2154</v>
      </c>
      <c r="B557" s="17" t="s">
        <v>447</v>
      </c>
      <c r="C557" s="17" t="s">
        <v>2155</v>
      </c>
      <c r="D557" s="17">
        <v>0</v>
      </c>
      <c r="E557" s="17">
        <v>1000</v>
      </c>
      <c r="F557" s="17">
        <v>0</v>
      </c>
      <c r="G557" s="17">
        <v>0</v>
      </c>
      <c r="H557" s="17" t="s">
        <v>447</v>
      </c>
      <c r="I557" s="17" t="s">
        <v>447</v>
      </c>
      <c r="J557" s="17" t="s">
        <v>447</v>
      </c>
      <c r="K557" s="17" t="s">
        <v>447</v>
      </c>
      <c r="L557" s="17">
        <v>331</v>
      </c>
      <c r="M557" s="17" t="s">
        <v>447</v>
      </c>
      <c r="N557" s="17" t="s">
        <v>447</v>
      </c>
      <c r="O557" s="17">
        <v>2</v>
      </c>
      <c r="P557" s="17" t="s">
        <v>2151</v>
      </c>
    </row>
    <row r="558" spans="1:16" ht="12.75">
      <c r="A558" s="17" t="s">
        <v>2156</v>
      </c>
      <c r="B558" s="17" t="s">
        <v>2157</v>
      </c>
      <c r="C558" s="17" t="s">
        <v>2158</v>
      </c>
      <c r="D558" s="17">
        <v>0</v>
      </c>
      <c r="E558" s="17">
        <v>1000</v>
      </c>
      <c r="F558" s="17">
        <v>0</v>
      </c>
      <c r="G558" s="17">
        <v>0</v>
      </c>
      <c r="H558" s="17" t="s">
        <v>447</v>
      </c>
      <c r="I558" s="17" t="s">
        <v>447</v>
      </c>
      <c r="J558" s="17" t="s">
        <v>447</v>
      </c>
      <c r="K558" s="17" t="s">
        <v>447</v>
      </c>
      <c r="L558" s="17">
        <v>15917</v>
      </c>
      <c r="M558" s="17" t="s">
        <v>447</v>
      </c>
      <c r="N558" s="17" t="s">
        <v>447</v>
      </c>
      <c r="O558" s="17">
        <v>2</v>
      </c>
      <c r="P558" s="17" t="s">
        <v>2159</v>
      </c>
    </row>
    <row r="559" spans="1:16" ht="12.75">
      <c r="A559" s="17" t="s">
        <v>2160</v>
      </c>
      <c r="B559" s="17" t="s">
        <v>2157</v>
      </c>
      <c r="C559" s="17" t="s">
        <v>2161</v>
      </c>
      <c r="D559" s="17">
        <v>-1000</v>
      </c>
      <c r="E559" s="17">
        <v>1000</v>
      </c>
      <c r="F559" s="17">
        <v>0</v>
      </c>
      <c r="G559" s="17">
        <v>0</v>
      </c>
      <c r="H559" s="17" t="s">
        <v>447</v>
      </c>
      <c r="I559" s="17" t="s">
        <v>447</v>
      </c>
      <c r="J559" s="17" t="s">
        <v>447</v>
      </c>
      <c r="K559" s="17" t="s">
        <v>447</v>
      </c>
      <c r="L559" s="17">
        <v>15917</v>
      </c>
      <c r="M559" s="17" t="s">
        <v>447</v>
      </c>
      <c r="N559" s="17" t="s">
        <v>447</v>
      </c>
      <c r="O559" s="17">
        <v>2</v>
      </c>
      <c r="P559" s="17" t="s">
        <v>2159</v>
      </c>
    </row>
    <row r="560" spans="1:16" ht="12.75">
      <c r="A560" s="17" t="s">
        <v>2162</v>
      </c>
      <c r="B560" s="17" t="s">
        <v>447</v>
      </c>
      <c r="C560" s="17" t="s">
        <v>2163</v>
      </c>
      <c r="D560" s="17">
        <v>0</v>
      </c>
      <c r="E560" s="17">
        <v>1000</v>
      </c>
      <c r="F560" s="17">
        <v>0</v>
      </c>
      <c r="G560" s="17">
        <v>0</v>
      </c>
      <c r="H560" s="17" t="s">
        <v>447</v>
      </c>
      <c r="I560" s="17" t="s">
        <v>447</v>
      </c>
      <c r="J560" s="17" t="s">
        <v>447</v>
      </c>
      <c r="K560" s="17" t="s">
        <v>447</v>
      </c>
      <c r="L560" s="17">
        <v>15917</v>
      </c>
      <c r="M560" s="17" t="s">
        <v>447</v>
      </c>
      <c r="N560" s="17" t="s">
        <v>447</v>
      </c>
      <c r="O560" s="17">
        <v>2</v>
      </c>
      <c r="P560" s="17" t="s">
        <v>2159</v>
      </c>
    </row>
    <row r="561" spans="1:16" ht="12.75">
      <c r="A561" s="17" t="s">
        <v>2164</v>
      </c>
      <c r="B561" s="17" t="s">
        <v>447</v>
      </c>
      <c r="C561" s="17" t="s">
        <v>2165</v>
      </c>
      <c r="D561" s="17">
        <v>-1000</v>
      </c>
      <c r="E561" s="17">
        <v>1000</v>
      </c>
      <c r="F561" s="17">
        <v>0</v>
      </c>
      <c r="G561" s="17">
        <v>0</v>
      </c>
      <c r="H561" s="17" t="s">
        <v>447</v>
      </c>
      <c r="I561" s="17" t="s">
        <v>447</v>
      </c>
      <c r="J561" s="17" t="s">
        <v>447</v>
      </c>
      <c r="K561" s="17" t="s">
        <v>447</v>
      </c>
      <c r="L561" s="17">
        <v>15917</v>
      </c>
      <c r="M561" s="17" t="s">
        <v>447</v>
      </c>
      <c r="N561" s="17" t="s">
        <v>447</v>
      </c>
      <c r="O561" s="17">
        <v>2</v>
      </c>
      <c r="P561" s="17" t="s">
        <v>2159</v>
      </c>
    </row>
    <row r="562" spans="1:16" ht="12.75">
      <c r="A562" s="17" t="s">
        <v>2166</v>
      </c>
      <c r="B562" s="17" t="s">
        <v>2167</v>
      </c>
      <c r="C562" s="17" t="s">
        <v>2168</v>
      </c>
      <c r="D562" s="17">
        <v>0</v>
      </c>
      <c r="E562" s="17">
        <v>1000</v>
      </c>
      <c r="F562" s="17">
        <v>0</v>
      </c>
      <c r="G562" s="17">
        <v>0</v>
      </c>
      <c r="H562" s="17" t="s">
        <v>447</v>
      </c>
      <c r="I562" s="17" t="s">
        <v>447</v>
      </c>
      <c r="J562" s="17" t="s">
        <v>2169</v>
      </c>
      <c r="K562" s="17" t="s">
        <v>447</v>
      </c>
      <c r="L562" s="17">
        <v>56476</v>
      </c>
      <c r="M562" s="17" t="s">
        <v>447</v>
      </c>
      <c r="N562" s="17" t="s">
        <v>447</v>
      </c>
      <c r="O562" s="17">
        <v>2</v>
      </c>
      <c r="P562" s="17" t="s">
        <v>2170</v>
      </c>
    </row>
    <row r="563" spans="1:16" ht="12.75">
      <c r="A563" s="17" t="s">
        <v>2171</v>
      </c>
      <c r="B563" s="17" t="s">
        <v>2172</v>
      </c>
      <c r="C563" s="17" t="s">
        <v>2173</v>
      </c>
      <c r="D563" s="17">
        <v>-1000</v>
      </c>
      <c r="E563" s="17">
        <v>1000</v>
      </c>
      <c r="F563" s="17">
        <v>0</v>
      </c>
      <c r="G563" s="17">
        <v>0</v>
      </c>
      <c r="H563" s="17" t="s">
        <v>447</v>
      </c>
      <c r="I563" s="17" t="s">
        <v>447</v>
      </c>
      <c r="J563" s="17" t="s">
        <v>236</v>
      </c>
      <c r="K563" s="17" t="s">
        <v>447</v>
      </c>
      <c r="L563" s="17">
        <v>30967</v>
      </c>
      <c r="M563" s="17" t="s">
        <v>447</v>
      </c>
      <c r="N563" s="17" t="s">
        <v>447</v>
      </c>
      <c r="O563" s="17">
        <v>2</v>
      </c>
      <c r="P563" s="17" t="s">
        <v>2174</v>
      </c>
    </row>
    <row r="564" spans="1:16" ht="12.75">
      <c r="A564" s="17" t="s">
        <v>2175</v>
      </c>
      <c r="B564" s="17" t="s">
        <v>2176</v>
      </c>
      <c r="C564" s="17" t="s">
        <v>2177</v>
      </c>
      <c r="D564" s="17">
        <v>0</v>
      </c>
      <c r="E564" s="17">
        <v>1000</v>
      </c>
      <c r="F564" s="17">
        <v>0</v>
      </c>
      <c r="G564" s="17">
        <v>0</v>
      </c>
      <c r="H564" s="17" t="s">
        <v>447</v>
      </c>
      <c r="I564" s="17" t="s">
        <v>447</v>
      </c>
      <c r="J564" s="17" t="s">
        <v>236</v>
      </c>
      <c r="K564" s="17" t="s">
        <v>447</v>
      </c>
      <c r="L564" s="17">
        <v>20547</v>
      </c>
      <c r="M564" s="17" t="s">
        <v>447</v>
      </c>
      <c r="N564" s="17" t="s">
        <v>447</v>
      </c>
      <c r="O564" s="17">
        <v>2</v>
      </c>
      <c r="P564" s="17" t="s">
        <v>2178</v>
      </c>
    </row>
    <row r="565" spans="1:16" ht="12.75">
      <c r="A565" s="17" t="s">
        <v>2179</v>
      </c>
      <c r="B565" s="17" t="s">
        <v>447</v>
      </c>
      <c r="C565" s="17" t="s">
        <v>2180</v>
      </c>
      <c r="D565" s="17">
        <v>-1000</v>
      </c>
      <c r="E565" s="17">
        <v>1000</v>
      </c>
      <c r="F565" s="17">
        <v>0</v>
      </c>
      <c r="G565" s="17">
        <v>0</v>
      </c>
      <c r="H565" s="17" t="s">
        <v>447</v>
      </c>
      <c r="I565" s="17" t="s">
        <v>447</v>
      </c>
      <c r="J565" s="17" t="s">
        <v>16</v>
      </c>
      <c r="K565" s="17" t="s">
        <v>447</v>
      </c>
      <c r="L565" s="17">
        <v>50793</v>
      </c>
      <c r="M565" s="17" t="s">
        <v>447</v>
      </c>
      <c r="N565" s="17" t="s">
        <v>447</v>
      </c>
      <c r="O565" s="17">
        <v>2</v>
      </c>
      <c r="P565" s="17" t="s">
        <v>2181</v>
      </c>
    </row>
    <row r="566" spans="1:16" ht="12.75">
      <c r="A566" s="17" t="s">
        <v>2182</v>
      </c>
      <c r="B566" s="17" t="s">
        <v>447</v>
      </c>
      <c r="C566" s="17" t="s">
        <v>2183</v>
      </c>
      <c r="D566" s="17">
        <v>-1000</v>
      </c>
      <c r="E566" s="17">
        <v>1000</v>
      </c>
      <c r="F566" s="17">
        <v>0</v>
      </c>
      <c r="G566" s="17">
        <v>0</v>
      </c>
      <c r="H566" s="17" t="s">
        <v>447</v>
      </c>
      <c r="I566" s="17" t="s">
        <v>447</v>
      </c>
      <c r="J566" s="17" t="s">
        <v>16</v>
      </c>
      <c r="K566" s="17" t="s">
        <v>447</v>
      </c>
      <c r="L566" s="17">
        <v>50806</v>
      </c>
      <c r="M566" s="17" t="s">
        <v>447</v>
      </c>
      <c r="N566" s="17" t="s">
        <v>447</v>
      </c>
      <c r="O566" s="17">
        <v>2</v>
      </c>
      <c r="P566" s="17" t="s">
        <v>2181</v>
      </c>
    </row>
    <row r="567" spans="1:16" ht="12.75">
      <c r="A567" s="17" t="s">
        <v>2184</v>
      </c>
      <c r="B567" s="17" t="s">
        <v>2185</v>
      </c>
      <c r="C567" s="17" t="s">
        <v>2186</v>
      </c>
      <c r="D567" s="17">
        <v>-1000</v>
      </c>
      <c r="E567" s="17">
        <v>1000</v>
      </c>
      <c r="F567" s="17">
        <v>0</v>
      </c>
      <c r="G567" s="17">
        <v>0</v>
      </c>
      <c r="H567" s="17" t="s">
        <v>447</v>
      </c>
      <c r="I567" s="17" t="s">
        <v>447</v>
      </c>
      <c r="J567" s="17" t="s">
        <v>16</v>
      </c>
      <c r="K567" s="17" t="s">
        <v>447</v>
      </c>
      <c r="L567" s="17" t="s">
        <v>2187</v>
      </c>
      <c r="M567" s="17" t="s">
        <v>447</v>
      </c>
      <c r="N567" s="17" t="s">
        <v>447</v>
      </c>
      <c r="O567" s="17">
        <v>2</v>
      </c>
      <c r="P567" s="17" t="s">
        <v>2181</v>
      </c>
    </row>
    <row r="568" spans="1:16" ht="12.75">
      <c r="A568" s="17" t="s">
        <v>2188</v>
      </c>
      <c r="B568" s="17" t="s">
        <v>447</v>
      </c>
      <c r="C568" s="17" t="s">
        <v>2189</v>
      </c>
      <c r="D568" s="17">
        <v>0</v>
      </c>
      <c r="E568" s="17">
        <v>1000</v>
      </c>
      <c r="F568" s="17">
        <v>0</v>
      </c>
      <c r="G568" s="17">
        <v>0</v>
      </c>
      <c r="H568" s="17" t="s">
        <v>447</v>
      </c>
      <c r="I568" s="17" t="s">
        <v>447</v>
      </c>
      <c r="J568" s="17" t="s">
        <v>236</v>
      </c>
      <c r="K568" s="17" t="s">
        <v>447</v>
      </c>
      <c r="L568" s="17">
        <v>8765</v>
      </c>
      <c r="M568" s="17" t="s">
        <v>447</v>
      </c>
      <c r="N568" s="17" t="s">
        <v>447</v>
      </c>
      <c r="O568" s="17">
        <v>2</v>
      </c>
      <c r="P568" s="17" t="s">
        <v>2190</v>
      </c>
    </row>
    <row r="569" spans="1:16" ht="12.75">
      <c r="A569" s="17" t="s">
        <v>234</v>
      </c>
      <c r="B569" s="17" t="s">
        <v>447</v>
      </c>
      <c r="C569" s="17" t="s">
        <v>2191</v>
      </c>
      <c r="D569" s="17">
        <v>-1000</v>
      </c>
      <c r="E569" s="17">
        <v>1000</v>
      </c>
      <c r="F569" s="17">
        <v>0</v>
      </c>
      <c r="G569" s="17">
        <v>0</v>
      </c>
      <c r="H569" s="17" t="s">
        <v>447</v>
      </c>
      <c r="I569" s="17" t="s">
        <v>447</v>
      </c>
      <c r="J569" s="17" t="s">
        <v>236</v>
      </c>
      <c r="K569" s="17" t="s">
        <v>447</v>
      </c>
      <c r="L569" s="17" t="s">
        <v>447</v>
      </c>
      <c r="M569" s="17" t="s">
        <v>447</v>
      </c>
      <c r="N569" s="17" t="s">
        <v>447</v>
      </c>
      <c r="O569" s="17">
        <v>1</v>
      </c>
      <c r="P569" s="17" t="s">
        <v>237</v>
      </c>
    </row>
    <row r="570" spans="1:16" ht="12.75">
      <c r="A570" s="17" t="s">
        <v>2192</v>
      </c>
      <c r="B570" s="17" t="s">
        <v>447</v>
      </c>
      <c r="C570" s="17" t="s">
        <v>2193</v>
      </c>
      <c r="D570" s="17">
        <v>0</v>
      </c>
      <c r="E570" s="17">
        <v>1000</v>
      </c>
      <c r="F570" s="17">
        <v>0</v>
      </c>
      <c r="G570" s="17">
        <v>0</v>
      </c>
      <c r="H570" s="17" t="s">
        <v>447</v>
      </c>
      <c r="I570" s="17" t="s">
        <v>447</v>
      </c>
      <c r="J570" s="17" t="s">
        <v>447</v>
      </c>
      <c r="K570" s="17" t="s">
        <v>447</v>
      </c>
      <c r="L570" s="17" t="s">
        <v>2194</v>
      </c>
      <c r="M570" s="17" t="s">
        <v>447</v>
      </c>
      <c r="N570" s="17" t="s">
        <v>447</v>
      </c>
      <c r="O570" s="17">
        <v>2</v>
      </c>
      <c r="P570" s="17" t="s">
        <v>2195</v>
      </c>
    </row>
    <row r="571" spans="1:16" ht="12.75">
      <c r="A571" s="17" t="s">
        <v>2196</v>
      </c>
      <c r="B571" s="17" t="s">
        <v>447</v>
      </c>
      <c r="C571" s="17" t="s">
        <v>2197</v>
      </c>
      <c r="D571" s="17">
        <v>0</v>
      </c>
      <c r="E571" s="17">
        <v>1000</v>
      </c>
      <c r="F571" s="17">
        <v>0</v>
      </c>
      <c r="G571" s="17">
        <v>0</v>
      </c>
      <c r="H571" s="17" t="s">
        <v>447</v>
      </c>
      <c r="I571" s="17" t="s">
        <v>447</v>
      </c>
      <c r="J571" s="17" t="s">
        <v>236</v>
      </c>
      <c r="K571" s="17" t="s">
        <v>447</v>
      </c>
      <c r="L571" s="17">
        <v>31906</v>
      </c>
      <c r="M571" s="17" t="s">
        <v>447</v>
      </c>
      <c r="N571" s="17" t="s">
        <v>447</v>
      </c>
      <c r="O571" s="17">
        <v>2</v>
      </c>
      <c r="P571" s="17" t="s">
        <v>880</v>
      </c>
    </row>
    <row r="572" spans="1:16" ht="12.75">
      <c r="A572" s="17" t="s">
        <v>2198</v>
      </c>
      <c r="B572" s="17" t="s">
        <v>447</v>
      </c>
      <c r="C572" s="17" t="s">
        <v>2199</v>
      </c>
      <c r="D572" s="17">
        <v>0</v>
      </c>
      <c r="E572" s="17">
        <v>1000</v>
      </c>
      <c r="F572" s="17">
        <v>0</v>
      </c>
      <c r="G572" s="17">
        <v>0</v>
      </c>
      <c r="H572" s="17" t="s">
        <v>447</v>
      </c>
      <c r="I572" s="17" t="s">
        <v>447</v>
      </c>
      <c r="J572" s="17" t="s">
        <v>236</v>
      </c>
      <c r="K572" s="17" t="s">
        <v>447</v>
      </c>
      <c r="L572" s="17">
        <v>22955</v>
      </c>
      <c r="M572" s="17" t="s">
        <v>447</v>
      </c>
      <c r="N572" s="17" t="s">
        <v>447</v>
      </c>
      <c r="O572" s="17">
        <v>2</v>
      </c>
      <c r="P572" s="17" t="s">
        <v>2200</v>
      </c>
    </row>
    <row r="573" spans="1:16" ht="12.75">
      <c r="A573" s="17" t="s">
        <v>2201</v>
      </c>
      <c r="B573" s="17" t="s">
        <v>447</v>
      </c>
      <c r="C573" s="17" t="s">
        <v>2202</v>
      </c>
      <c r="D573" s="17">
        <v>0</v>
      </c>
      <c r="E573" s="17">
        <v>1000</v>
      </c>
      <c r="F573" s="17">
        <v>0</v>
      </c>
      <c r="G573" s="17">
        <v>0</v>
      </c>
      <c r="H573" s="17" t="s">
        <v>447</v>
      </c>
      <c r="I573" s="17" t="s">
        <v>447</v>
      </c>
      <c r="J573" s="17" t="s">
        <v>236</v>
      </c>
      <c r="K573" s="17" t="s">
        <v>447</v>
      </c>
      <c r="L573" s="17" t="s">
        <v>2203</v>
      </c>
      <c r="M573" s="17" t="s">
        <v>447</v>
      </c>
      <c r="N573" s="17" t="s">
        <v>447</v>
      </c>
      <c r="O573" s="17">
        <v>2</v>
      </c>
      <c r="P573" s="17" t="s">
        <v>2204</v>
      </c>
    </row>
    <row r="574" spans="1:16" ht="12.75">
      <c r="A574" s="17" t="s">
        <v>2205</v>
      </c>
      <c r="B574" s="17" t="s">
        <v>447</v>
      </c>
      <c r="C574" s="17" t="s">
        <v>2206</v>
      </c>
      <c r="D574" s="17">
        <v>0</v>
      </c>
      <c r="E574" s="17">
        <v>1000</v>
      </c>
      <c r="F574" s="17">
        <v>0</v>
      </c>
      <c r="G574" s="17">
        <v>0</v>
      </c>
      <c r="H574" s="17" t="s">
        <v>447</v>
      </c>
      <c r="I574" s="17" t="s">
        <v>447</v>
      </c>
      <c r="J574" s="17" t="s">
        <v>236</v>
      </c>
      <c r="K574" s="17" t="s">
        <v>447</v>
      </c>
      <c r="L574" s="17" t="s">
        <v>2207</v>
      </c>
      <c r="M574" s="17" t="s">
        <v>447</v>
      </c>
      <c r="N574" s="17" t="s">
        <v>447</v>
      </c>
      <c r="O574" s="17">
        <v>2</v>
      </c>
      <c r="P574" s="17" t="s">
        <v>2208</v>
      </c>
    </row>
    <row r="575" spans="1:16" ht="12.75">
      <c r="A575" s="17" t="s">
        <v>2209</v>
      </c>
      <c r="B575" s="17" t="s">
        <v>447</v>
      </c>
      <c r="C575" s="17" t="s">
        <v>2210</v>
      </c>
      <c r="D575" s="17">
        <v>0</v>
      </c>
      <c r="E575" s="17">
        <v>1000</v>
      </c>
      <c r="F575" s="17">
        <v>0</v>
      </c>
      <c r="G575" s="17">
        <v>0</v>
      </c>
      <c r="H575" s="17" t="s">
        <v>447</v>
      </c>
      <c r="I575" s="17" t="s">
        <v>447</v>
      </c>
      <c r="J575" s="17" t="s">
        <v>236</v>
      </c>
      <c r="K575" s="17" t="s">
        <v>447</v>
      </c>
      <c r="L575" s="17">
        <v>10089</v>
      </c>
      <c r="M575" s="17" t="s">
        <v>447</v>
      </c>
      <c r="N575" s="17" t="s">
        <v>447</v>
      </c>
      <c r="O575" s="17">
        <v>2</v>
      </c>
      <c r="P575" s="17" t="s">
        <v>2211</v>
      </c>
    </row>
    <row r="576" spans="1:16" ht="12.75">
      <c r="A576" s="17" t="s">
        <v>2212</v>
      </c>
      <c r="B576" s="17" t="s">
        <v>447</v>
      </c>
      <c r="C576" s="17" t="s">
        <v>2213</v>
      </c>
      <c r="D576" s="17">
        <v>-1000</v>
      </c>
      <c r="E576" s="17">
        <v>1000</v>
      </c>
      <c r="F576" s="17">
        <v>0</v>
      </c>
      <c r="G576" s="17">
        <v>0</v>
      </c>
      <c r="H576" s="17" t="s">
        <v>447</v>
      </c>
      <c r="I576" s="17" t="s">
        <v>447</v>
      </c>
      <c r="J576" s="17" t="s">
        <v>236</v>
      </c>
      <c r="K576" s="17" t="s">
        <v>447</v>
      </c>
      <c r="L576" s="17">
        <v>43748</v>
      </c>
      <c r="M576" s="17" t="s">
        <v>447</v>
      </c>
      <c r="N576" s="17" t="s">
        <v>447</v>
      </c>
      <c r="O576" s="17">
        <v>2</v>
      </c>
      <c r="P576" s="17" t="s">
        <v>2214</v>
      </c>
    </row>
    <row r="577" spans="1:16" ht="12.75">
      <c r="A577" s="17" t="s">
        <v>2215</v>
      </c>
      <c r="B577" s="17" t="s">
        <v>447</v>
      </c>
      <c r="C577" s="17" t="s">
        <v>2216</v>
      </c>
      <c r="D577" s="17">
        <v>0</v>
      </c>
      <c r="E577" s="17">
        <v>1000</v>
      </c>
      <c r="F577" s="17">
        <v>0</v>
      </c>
      <c r="G577" s="17">
        <v>0</v>
      </c>
      <c r="H577" s="17" t="s">
        <v>447</v>
      </c>
      <c r="I577" s="17" t="s">
        <v>447</v>
      </c>
      <c r="J577" s="17" t="s">
        <v>236</v>
      </c>
      <c r="K577" s="17" t="s">
        <v>447</v>
      </c>
      <c r="L577" s="17" t="s">
        <v>2217</v>
      </c>
      <c r="M577" s="17" t="s">
        <v>447</v>
      </c>
      <c r="N577" s="17" t="s">
        <v>447</v>
      </c>
      <c r="O577" s="17">
        <v>2</v>
      </c>
      <c r="P577" s="17" t="s">
        <v>2218</v>
      </c>
    </row>
    <row r="578" spans="1:16" ht="12.75">
      <c r="A578" s="17" t="s">
        <v>2219</v>
      </c>
      <c r="B578" s="17" t="s">
        <v>447</v>
      </c>
      <c r="C578" s="17" t="s">
        <v>2220</v>
      </c>
      <c r="D578" s="17">
        <v>0</v>
      </c>
      <c r="E578" s="17">
        <v>1000</v>
      </c>
      <c r="F578" s="17">
        <v>0</v>
      </c>
      <c r="G578" s="17">
        <v>0</v>
      </c>
      <c r="H578" s="17" t="s">
        <v>447</v>
      </c>
      <c r="I578" s="17" t="s">
        <v>447</v>
      </c>
      <c r="J578" s="17" t="s">
        <v>236</v>
      </c>
      <c r="K578" s="17" t="s">
        <v>447</v>
      </c>
      <c r="L578" s="17">
        <v>41265</v>
      </c>
      <c r="M578" s="17" t="s">
        <v>447</v>
      </c>
      <c r="N578" s="17" t="s">
        <v>447</v>
      </c>
      <c r="O578" s="17">
        <v>2</v>
      </c>
      <c r="P578" s="17" t="s">
        <v>2221</v>
      </c>
    </row>
    <row r="579" spans="1:16" ht="12.75">
      <c r="A579" s="17" t="s">
        <v>238</v>
      </c>
      <c r="B579" s="17" t="s">
        <v>447</v>
      </c>
      <c r="C579" s="17" t="s">
        <v>2222</v>
      </c>
      <c r="D579" s="17">
        <v>-1000</v>
      </c>
      <c r="E579" s="17">
        <v>1000</v>
      </c>
      <c r="F579" s="17">
        <v>0</v>
      </c>
      <c r="G579" s="17">
        <v>0</v>
      </c>
      <c r="H579" s="17" t="s">
        <v>447</v>
      </c>
      <c r="I579" s="17" t="s">
        <v>447</v>
      </c>
      <c r="J579" s="17" t="s">
        <v>447</v>
      </c>
      <c r="K579" s="17" t="s">
        <v>447</v>
      </c>
      <c r="L579" s="17" t="s">
        <v>447</v>
      </c>
      <c r="M579" s="17" t="s">
        <v>447</v>
      </c>
      <c r="N579" s="17" t="s">
        <v>447</v>
      </c>
      <c r="O579" s="17">
        <v>1</v>
      </c>
      <c r="P579" s="17" t="s">
        <v>240</v>
      </c>
    </row>
    <row r="580" spans="1:16" ht="12.75">
      <c r="A580" s="17" t="s">
        <v>241</v>
      </c>
      <c r="B580" s="17" t="s">
        <v>447</v>
      </c>
      <c r="C580" s="17" t="s">
        <v>2223</v>
      </c>
      <c r="D580" s="17">
        <v>0</v>
      </c>
      <c r="E580" s="17">
        <v>1000</v>
      </c>
      <c r="F580" s="17">
        <v>0</v>
      </c>
      <c r="G580" s="17">
        <v>0</v>
      </c>
      <c r="H580" s="17" t="s">
        <v>447</v>
      </c>
      <c r="I580" s="17" t="s">
        <v>447</v>
      </c>
      <c r="J580" s="17" t="s">
        <v>447</v>
      </c>
      <c r="K580" s="17" t="s">
        <v>447</v>
      </c>
      <c r="L580" s="17" t="s">
        <v>447</v>
      </c>
      <c r="M580" s="17" t="s">
        <v>447</v>
      </c>
      <c r="N580" s="17" t="s">
        <v>447</v>
      </c>
      <c r="O580" s="17">
        <v>1</v>
      </c>
      <c r="P580" s="17" t="s">
        <v>243</v>
      </c>
    </row>
    <row r="581" spans="1:16" ht="12.75">
      <c r="A581" s="17" t="s">
        <v>2224</v>
      </c>
      <c r="B581" s="17" t="s">
        <v>2225</v>
      </c>
      <c r="C581" s="17" t="s">
        <v>2226</v>
      </c>
      <c r="D581" s="17">
        <v>0</v>
      </c>
      <c r="E581" s="17">
        <v>1000</v>
      </c>
      <c r="F581" s="17">
        <v>0</v>
      </c>
      <c r="G581" s="17">
        <v>0</v>
      </c>
      <c r="H581" s="17" t="s">
        <v>447</v>
      </c>
      <c r="I581" s="17" t="s">
        <v>447</v>
      </c>
      <c r="J581" s="17" t="s">
        <v>2227</v>
      </c>
      <c r="K581" s="17" t="s">
        <v>447</v>
      </c>
      <c r="L581" s="17">
        <v>56476</v>
      </c>
      <c r="M581" s="17" t="s">
        <v>447</v>
      </c>
      <c r="N581" s="17" t="s">
        <v>447</v>
      </c>
      <c r="O581" s="17">
        <v>2</v>
      </c>
      <c r="P581" s="17" t="s">
        <v>2170</v>
      </c>
    </row>
    <row r="582" spans="1:16" ht="12.75">
      <c r="A582" s="17" t="s">
        <v>2228</v>
      </c>
      <c r="B582" s="17" t="s">
        <v>2229</v>
      </c>
      <c r="C582" s="17" t="s">
        <v>2230</v>
      </c>
      <c r="D582" s="17">
        <v>0</v>
      </c>
      <c r="E582" s="17">
        <v>1000</v>
      </c>
      <c r="F582" s="17">
        <v>0</v>
      </c>
      <c r="G582" s="17">
        <v>0</v>
      </c>
      <c r="H582" s="17" t="s">
        <v>447</v>
      </c>
      <c r="I582" s="17" t="s">
        <v>447</v>
      </c>
      <c r="J582" s="17" t="s">
        <v>2227</v>
      </c>
      <c r="K582" s="17" t="s">
        <v>447</v>
      </c>
      <c r="L582" s="17">
        <v>56476</v>
      </c>
      <c r="M582" s="17" t="s">
        <v>447</v>
      </c>
      <c r="N582" s="17" t="s">
        <v>447</v>
      </c>
      <c r="O582" s="17">
        <v>2</v>
      </c>
      <c r="P582" s="17" t="s">
        <v>2231</v>
      </c>
    </row>
    <row r="583" spans="1:16" ht="12.75">
      <c r="A583" s="17" t="s">
        <v>2232</v>
      </c>
      <c r="B583" s="17" t="s">
        <v>447</v>
      </c>
      <c r="C583" s="17" t="s">
        <v>2233</v>
      </c>
      <c r="D583" s="17">
        <v>-1000</v>
      </c>
      <c r="E583" s="17">
        <v>1000</v>
      </c>
      <c r="F583" s="17">
        <v>0</v>
      </c>
      <c r="G583" s="17">
        <v>0</v>
      </c>
      <c r="H583" s="17" t="s">
        <v>447</v>
      </c>
      <c r="I583" s="17" t="s">
        <v>447</v>
      </c>
      <c r="J583" s="17" t="s">
        <v>2227</v>
      </c>
      <c r="K583" s="17" t="s">
        <v>447</v>
      </c>
      <c r="L583" s="17">
        <v>30967</v>
      </c>
      <c r="M583" s="17" t="s">
        <v>447</v>
      </c>
      <c r="N583" s="17" t="s">
        <v>447</v>
      </c>
      <c r="O583" s="17">
        <v>2</v>
      </c>
      <c r="P583" s="17" t="s">
        <v>2174</v>
      </c>
    </row>
    <row r="584" spans="1:16" ht="12.75">
      <c r="A584" s="17" t="s">
        <v>2234</v>
      </c>
      <c r="B584" s="17" t="s">
        <v>447</v>
      </c>
      <c r="C584" s="17" t="s">
        <v>2235</v>
      </c>
      <c r="D584" s="17">
        <v>-1000</v>
      </c>
      <c r="E584" s="17">
        <v>1000</v>
      </c>
      <c r="F584" s="17">
        <v>0</v>
      </c>
      <c r="G584" s="17">
        <v>0</v>
      </c>
      <c r="H584" s="17" t="s">
        <v>447</v>
      </c>
      <c r="I584" s="17" t="s">
        <v>447</v>
      </c>
      <c r="J584" s="17" t="s">
        <v>2227</v>
      </c>
      <c r="K584" s="17" t="s">
        <v>447</v>
      </c>
      <c r="L584" s="17">
        <v>30967</v>
      </c>
      <c r="M584" s="17" t="s">
        <v>447</v>
      </c>
      <c r="N584" s="17" t="s">
        <v>447</v>
      </c>
      <c r="O584" s="17">
        <v>2</v>
      </c>
      <c r="P584" s="17" t="s">
        <v>2174</v>
      </c>
    </row>
    <row r="585" spans="1:16" ht="12.75">
      <c r="A585" s="17" t="s">
        <v>2236</v>
      </c>
      <c r="B585" s="17" t="s">
        <v>2237</v>
      </c>
      <c r="C585" s="17" t="s">
        <v>2238</v>
      </c>
      <c r="D585" s="17">
        <v>-1000</v>
      </c>
      <c r="E585" s="17">
        <v>1000</v>
      </c>
      <c r="F585" s="17">
        <v>0</v>
      </c>
      <c r="G585" s="17">
        <v>0</v>
      </c>
      <c r="H585" s="17" t="s">
        <v>447</v>
      </c>
      <c r="I585" s="17" t="s">
        <v>447</v>
      </c>
      <c r="J585" s="17" t="s">
        <v>2227</v>
      </c>
      <c r="K585" s="17" t="s">
        <v>447</v>
      </c>
      <c r="L585" s="17">
        <v>20547</v>
      </c>
      <c r="M585" s="17" t="s">
        <v>447</v>
      </c>
      <c r="N585" s="17" t="s">
        <v>447</v>
      </c>
      <c r="O585" s="17">
        <v>2</v>
      </c>
      <c r="P585" s="17" t="s">
        <v>2178</v>
      </c>
    </row>
    <row r="586" spans="1:16" ht="12.75">
      <c r="A586" s="17" t="s">
        <v>2239</v>
      </c>
      <c r="B586" s="17" t="s">
        <v>447</v>
      </c>
      <c r="C586" s="17" t="s">
        <v>2240</v>
      </c>
      <c r="D586" s="17">
        <v>-1000</v>
      </c>
      <c r="E586" s="17">
        <v>1000</v>
      </c>
      <c r="F586" s="17">
        <v>0</v>
      </c>
      <c r="G586" s="17">
        <v>0</v>
      </c>
      <c r="H586" s="17" t="s">
        <v>447</v>
      </c>
      <c r="I586" s="17" t="s">
        <v>447</v>
      </c>
      <c r="J586" s="17" t="s">
        <v>16</v>
      </c>
      <c r="K586" s="17" t="s">
        <v>447</v>
      </c>
      <c r="L586" s="17">
        <v>50793</v>
      </c>
      <c r="M586" s="17" t="s">
        <v>447</v>
      </c>
      <c r="N586" s="17" t="s">
        <v>447</v>
      </c>
      <c r="O586" s="17">
        <v>2</v>
      </c>
      <c r="P586" s="17" t="s">
        <v>2181</v>
      </c>
    </row>
    <row r="587" spans="1:16" ht="12.75">
      <c r="A587" s="17" t="s">
        <v>2241</v>
      </c>
      <c r="B587" s="17" t="s">
        <v>447</v>
      </c>
      <c r="C587" s="17" t="s">
        <v>2242</v>
      </c>
      <c r="D587" s="17">
        <v>-1000</v>
      </c>
      <c r="E587" s="17">
        <v>1000</v>
      </c>
      <c r="F587" s="17">
        <v>0</v>
      </c>
      <c r="G587" s="17">
        <v>0</v>
      </c>
      <c r="H587" s="17" t="s">
        <v>447</v>
      </c>
      <c r="I587" s="17" t="s">
        <v>447</v>
      </c>
      <c r="J587" s="17" t="s">
        <v>16</v>
      </c>
      <c r="K587" s="17" t="s">
        <v>447</v>
      </c>
      <c r="L587" s="17">
        <v>50806</v>
      </c>
      <c r="M587" s="17" t="s">
        <v>447</v>
      </c>
      <c r="N587" s="17" t="s">
        <v>447</v>
      </c>
      <c r="O587" s="17">
        <v>2</v>
      </c>
      <c r="P587" s="17" t="s">
        <v>2181</v>
      </c>
    </row>
    <row r="588" spans="1:16" ht="12.75">
      <c r="A588" s="17" t="s">
        <v>2243</v>
      </c>
      <c r="B588" s="17" t="s">
        <v>2185</v>
      </c>
      <c r="C588" s="17" t="s">
        <v>2244</v>
      </c>
      <c r="D588" s="17">
        <v>-1000</v>
      </c>
      <c r="E588" s="17">
        <v>1000</v>
      </c>
      <c r="F588" s="17">
        <v>0</v>
      </c>
      <c r="G588" s="17">
        <v>0</v>
      </c>
      <c r="H588" s="17" t="s">
        <v>447</v>
      </c>
      <c r="I588" s="17" t="s">
        <v>447</v>
      </c>
      <c r="J588" s="17" t="s">
        <v>2227</v>
      </c>
      <c r="K588" s="17" t="s">
        <v>447</v>
      </c>
      <c r="L588" s="17" t="s">
        <v>2187</v>
      </c>
      <c r="M588" s="17" t="s">
        <v>447</v>
      </c>
      <c r="N588" s="17" t="s">
        <v>447</v>
      </c>
      <c r="O588" s="17">
        <v>2</v>
      </c>
      <c r="P588" s="17" t="s">
        <v>2181</v>
      </c>
    </row>
    <row r="589" spans="1:16" ht="12.75">
      <c r="A589" s="17" t="s">
        <v>2245</v>
      </c>
      <c r="B589" s="17" t="s">
        <v>447</v>
      </c>
      <c r="C589" s="17" t="s">
        <v>2246</v>
      </c>
      <c r="D589" s="17">
        <v>0</v>
      </c>
      <c r="E589" s="17">
        <v>1000</v>
      </c>
      <c r="F589" s="17">
        <v>0</v>
      </c>
      <c r="G589" s="17">
        <v>0</v>
      </c>
      <c r="H589" s="17" t="s">
        <v>447</v>
      </c>
      <c r="I589" s="17" t="s">
        <v>447</v>
      </c>
      <c r="J589" s="17" t="s">
        <v>2227</v>
      </c>
      <c r="K589" s="17" t="s">
        <v>447</v>
      </c>
      <c r="L589" s="17">
        <v>44618</v>
      </c>
      <c r="M589" s="17" t="s">
        <v>447</v>
      </c>
      <c r="N589" s="17" t="s">
        <v>447</v>
      </c>
      <c r="O589" s="17">
        <v>2</v>
      </c>
      <c r="P589" s="17" t="s">
        <v>2247</v>
      </c>
    </row>
    <row r="590" spans="1:16" ht="12.75">
      <c r="A590" s="17" t="s">
        <v>2248</v>
      </c>
      <c r="B590" s="17" t="s">
        <v>2249</v>
      </c>
      <c r="C590" s="17" t="s">
        <v>2250</v>
      </c>
      <c r="D590" s="17">
        <v>0</v>
      </c>
      <c r="E590" s="17">
        <v>1000</v>
      </c>
      <c r="F590" s="17">
        <v>0</v>
      </c>
      <c r="G590" s="17">
        <v>0</v>
      </c>
      <c r="H590" s="17" t="s">
        <v>447</v>
      </c>
      <c r="I590" s="17" t="s">
        <v>447</v>
      </c>
      <c r="J590" s="17" t="s">
        <v>2227</v>
      </c>
      <c r="K590" s="17" t="s">
        <v>447</v>
      </c>
      <c r="L590" s="17">
        <v>38362</v>
      </c>
      <c r="M590" s="17" t="s">
        <v>447</v>
      </c>
      <c r="N590" s="17" t="s">
        <v>447</v>
      </c>
      <c r="O590" s="17">
        <v>2</v>
      </c>
      <c r="P590" s="17" t="s">
        <v>2247</v>
      </c>
    </row>
    <row r="591" spans="1:16" ht="12.75">
      <c r="A591" s="17" t="s">
        <v>2251</v>
      </c>
      <c r="B591" s="17" t="s">
        <v>2252</v>
      </c>
      <c r="C591" s="17" t="s">
        <v>2253</v>
      </c>
      <c r="D591" s="17">
        <v>-1000</v>
      </c>
      <c r="E591" s="17">
        <v>1000</v>
      </c>
      <c r="F591" s="17">
        <v>0</v>
      </c>
      <c r="G591" s="17">
        <v>0</v>
      </c>
      <c r="H591" s="17" t="s">
        <v>447</v>
      </c>
      <c r="I591" s="17" t="s">
        <v>447</v>
      </c>
      <c r="J591" s="17" t="s">
        <v>2254</v>
      </c>
      <c r="K591" s="17" t="s">
        <v>447</v>
      </c>
      <c r="L591" s="17">
        <v>24772</v>
      </c>
      <c r="M591" s="17" t="s">
        <v>447</v>
      </c>
      <c r="N591" s="17" t="s">
        <v>447</v>
      </c>
      <c r="O591" s="17">
        <v>2</v>
      </c>
      <c r="P591" s="17" t="s">
        <v>2255</v>
      </c>
    </row>
    <row r="592" spans="1:16" ht="12.75">
      <c r="A592" s="17" t="s">
        <v>2256</v>
      </c>
      <c r="B592" s="17" t="s">
        <v>2252</v>
      </c>
      <c r="C592" s="17" t="s">
        <v>2257</v>
      </c>
      <c r="D592" s="17">
        <v>-1000</v>
      </c>
      <c r="E592" s="17">
        <v>1000</v>
      </c>
      <c r="F592" s="17">
        <v>0</v>
      </c>
      <c r="G592" s="17">
        <v>0</v>
      </c>
      <c r="H592" s="17" t="s">
        <v>447</v>
      </c>
      <c r="I592" s="17" t="s">
        <v>447</v>
      </c>
      <c r="J592" s="17" t="s">
        <v>2254</v>
      </c>
      <c r="K592" s="17" t="s">
        <v>447</v>
      </c>
      <c r="L592" s="17">
        <v>24772</v>
      </c>
      <c r="M592" s="17" t="s">
        <v>447</v>
      </c>
      <c r="N592" s="17" t="s">
        <v>447</v>
      </c>
      <c r="O592" s="17">
        <v>2</v>
      </c>
      <c r="P592" s="17" t="s">
        <v>2255</v>
      </c>
    </row>
    <row r="593" spans="1:16" ht="12.75">
      <c r="A593" s="17" t="s">
        <v>2258</v>
      </c>
      <c r="B593" s="17" t="s">
        <v>2259</v>
      </c>
      <c r="C593" s="17" t="s">
        <v>2260</v>
      </c>
      <c r="D593" s="17">
        <v>-1000</v>
      </c>
      <c r="E593" s="17">
        <v>1000</v>
      </c>
      <c r="F593" s="17">
        <v>0</v>
      </c>
      <c r="G593" s="17">
        <v>0</v>
      </c>
      <c r="H593" s="17" t="s">
        <v>447</v>
      </c>
      <c r="I593" s="17" t="s">
        <v>447</v>
      </c>
      <c r="J593" s="17" t="s">
        <v>2254</v>
      </c>
      <c r="K593" s="17" t="s">
        <v>447</v>
      </c>
      <c r="L593" s="17">
        <v>20934</v>
      </c>
      <c r="M593" s="17" t="s">
        <v>447</v>
      </c>
      <c r="N593" s="17" t="s">
        <v>447</v>
      </c>
      <c r="O593" s="17">
        <v>2</v>
      </c>
      <c r="P593" s="17" t="s">
        <v>2261</v>
      </c>
    </row>
    <row r="594" spans="1:16" ht="12.75">
      <c r="A594" s="17" t="s">
        <v>2262</v>
      </c>
      <c r="B594" s="17" t="s">
        <v>2263</v>
      </c>
      <c r="C594" s="17" t="s">
        <v>2264</v>
      </c>
      <c r="D594" s="17">
        <v>0</v>
      </c>
      <c r="E594" s="17">
        <v>1000</v>
      </c>
      <c r="F594" s="17">
        <v>0</v>
      </c>
      <c r="G594" s="17">
        <v>0</v>
      </c>
      <c r="H594" s="17" t="s">
        <v>447</v>
      </c>
      <c r="I594" s="17" t="s">
        <v>447</v>
      </c>
      <c r="J594" s="17" t="s">
        <v>2254</v>
      </c>
      <c r="K594" s="17" t="s">
        <v>447</v>
      </c>
      <c r="L594" s="17" t="s">
        <v>447</v>
      </c>
      <c r="M594" s="17" t="s">
        <v>447</v>
      </c>
      <c r="N594" s="17" t="s">
        <v>447</v>
      </c>
      <c r="O594" s="17">
        <v>2</v>
      </c>
      <c r="P594" s="17" t="s">
        <v>2265</v>
      </c>
    </row>
    <row r="595" spans="1:16" ht="12.75">
      <c r="A595" s="17" t="s">
        <v>2266</v>
      </c>
      <c r="B595" s="17" t="s">
        <v>2267</v>
      </c>
      <c r="C595" s="17" t="s">
        <v>2268</v>
      </c>
      <c r="D595" s="17">
        <v>-1000</v>
      </c>
      <c r="E595" s="17">
        <v>1000</v>
      </c>
      <c r="F595" s="17">
        <v>0</v>
      </c>
      <c r="G595" s="17">
        <v>0</v>
      </c>
      <c r="H595" s="17" t="s">
        <v>447</v>
      </c>
      <c r="I595" s="17" t="s">
        <v>447</v>
      </c>
      <c r="J595" s="17" t="s">
        <v>2254</v>
      </c>
      <c r="K595" s="17" t="s">
        <v>447</v>
      </c>
      <c r="L595" s="17">
        <v>50793</v>
      </c>
      <c r="M595" s="17" t="s">
        <v>447</v>
      </c>
      <c r="N595" s="17" t="s">
        <v>447</v>
      </c>
      <c r="O595" s="17">
        <v>2</v>
      </c>
      <c r="P595" s="17" t="s">
        <v>2181</v>
      </c>
    </row>
    <row r="596" spans="1:16" ht="12.75">
      <c r="A596" s="17" t="s">
        <v>2269</v>
      </c>
      <c r="B596" s="17" t="s">
        <v>2267</v>
      </c>
      <c r="C596" s="17" t="s">
        <v>2270</v>
      </c>
      <c r="D596" s="17">
        <v>-1000</v>
      </c>
      <c r="E596" s="17">
        <v>1000</v>
      </c>
      <c r="F596" s="17">
        <v>0</v>
      </c>
      <c r="G596" s="17">
        <v>0</v>
      </c>
      <c r="H596" s="17" t="s">
        <v>447</v>
      </c>
      <c r="I596" s="17" t="s">
        <v>447</v>
      </c>
      <c r="J596" s="17" t="s">
        <v>2254</v>
      </c>
      <c r="K596" s="17" t="s">
        <v>447</v>
      </c>
      <c r="L596" s="17">
        <v>50806</v>
      </c>
      <c r="M596" s="17" t="s">
        <v>447</v>
      </c>
      <c r="N596" s="17" t="s">
        <v>447</v>
      </c>
      <c r="O596" s="17">
        <v>2</v>
      </c>
      <c r="P596" s="17" t="s">
        <v>2181</v>
      </c>
    </row>
    <row r="597" spans="1:16" ht="12.75">
      <c r="A597" s="17" t="s">
        <v>2271</v>
      </c>
      <c r="B597" s="17" t="s">
        <v>2267</v>
      </c>
      <c r="C597" s="17" t="s">
        <v>2272</v>
      </c>
      <c r="D597" s="17">
        <v>-1000</v>
      </c>
      <c r="E597" s="17">
        <v>1000</v>
      </c>
      <c r="F597" s="17">
        <v>0</v>
      </c>
      <c r="G597" s="17">
        <v>0</v>
      </c>
      <c r="H597" s="17" t="s">
        <v>447</v>
      </c>
      <c r="I597" s="17" t="s">
        <v>447</v>
      </c>
      <c r="J597" s="17" t="s">
        <v>2254</v>
      </c>
      <c r="K597" s="17" t="s">
        <v>447</v>
      </c>
      <c r="L597" s="17" t="s">
        <v>2187</v>
      </c>
      <c r="M597" s="17" t="s">
        <v>447</v>
      </c>
      <c r="N597" s="17" t="s">
        <v>447</v>
      </c>
      <c r="O597" s="17">
        <v>2</v>
      </c>
      <c r="P597" s="17" t="s">
        <v>2181</v>
      </c>
    </row>
    <row r="598" spans="1:16" ht="12.75">
      <c r="A598" s="17" t="s">
        <v>2273</v>
      </c>
      <c r="B598" s="17" t="s">
        <v>447</v>
      </c>
      <c r="C598" s="17" t="s">
        <v>2274</v>
      </c>
      <c r="D598" s="17">
        <v>0</v>
      </c>
      <c r="E598" s="17">
        <v>1000</v>
      </c>
      <c r="F598" s="17">
        <v>0</v>
      </c>
      <c r="G598" s="17">
        <v>0</v>
      </c>
      <c r="H598" s="17" t="s">
        <v>447</v>
      </c>
      <c r="I598" s="17" t="s">
        <v>447</v>
      </c>
      <c r="J598" s="17" t="s">
        <v>2275</v>
      </c>
      <c r="K598" s="17" t="s">
        <v>447</v>
      </c>
      <c r="L598" s="17">
        <v>9476</v>
      </c>
      <c r="M598" s="17" t="s">
        <v>447</v>
      </c>
      <c r="N598" s="17" t="s">
        <v>447</v>
      </c>
      <c r="O598" s="17">
        <v>2</v>
      </c>
      <c r="P598" s="17" t="s">
        <v>2276</v>
      </c>
    </row>
    <row r="599" spans="1:16" ht="12.75">
      <c r="A599" s="17" t="s">
        <v>2277</v>
      </c>
      <c r="B599" s="17" t="s">
        <v>447</v>
      </c>
      <c r="C599" s="17" t="s">
        <v>2278</v>
      </c>
      <c r="D599" s="17">
        <v>0</v>
      </c>
      <c r="E599" s="17">
        <v>1000</v>
      </c>
      <c r="F599" s="17">
        <v>0</v>
      </c>
      <c r="G599" s="17">
        <v>0</v>
      </c>
      <c r="H599" s="17" t="s">
        <v>447</v>
      </c>
      <c r="I599" s="17" t="s">
        <v>447</v>
      </c>
      <c r="J599" s="17" t="s">
        <v>2275</v>
      </c>
      <c r="K599" s="17" t="s">
        <v>447</v>
      </c>
      <c r="L599" s="17">
        <v>9476</v>
      </c>
      <c r="M599" s="17" t="s">
        <v>447</v>
      </c>
      <c r="N599" s="17" t="s">
        <v>447</v>
      </c>
      <c r="O599" s="17">
        <v>2</v>
      </c>
      <c r="P599" s="17" t="s">
        <v>2279</v>
      </c>
    </row>
    <row r="600" spans="1:16" ht="12.75">
      <c r="A600" s="17" t="s">
        <v>2280</v>
      </c>
      <c r="B600" s="17" t="s">
        <v>447</v>
      </c>
      <c r="C600" s="17" t="s">
        <v>2281</v>
      </c>
      <c r="D600" s="17">
        <v>0</v>
      </c>
      <c r="E600" s="17">
        <v>1000</v>
      </c>
      <c r="F600" s="17">
        <v>0</v>
      </c>
      <c r="G600" s="17">
        <v>0</v>
      </c>
      <c r="H600" s="17" t="s">
        <v>447</v>
      </c>
      <c r="I600" s="17" t="s">
        <v>447</v>
      </c>
      <c r="J600" s="17" t="s">
        <v>2275</v>
      </c>
      <c r="K600" s="17" t="s">
        <v>447</v>
      </c>
      <c r="L600" s="17">
        <v>9476</v>
      </c>
      <c r="M600" s="17" t="s">
        <v>447</v>
      </c>
      <c r="N600" s="17" t="s">
        <v>447</v>
      </c>
      <c r="O600" s="17">
        <v>2</v>
      </c>
      <c r="P600" s="17" t="s">
        <v>2282</v>
      </c>
    </row>
    <row r="601" spans="1:16" ht="12.75">
      <c r="A601" s="17" t="s">
        <v>2283</v>
      </c>
      <c r="B601" s="17" t="s">
        <v>447</v>
      </c>
      <c r="C601" s="17" t="s">
        <v>2284</v>
      </c>
      <c r="D601" s="17">
        <v>0</v>
      </c>
      <c r="E601" s="17">
        <v>1000</v>
      </c>
      <c r="F601" s="17">
        <v>0</v>
      </c>
      <c r="G601" s="17">
        <v>0</v>
      </c>
      <c r="H601" s="17" t="s">
        <v>447</v>
      </c>
      <c r="I601" s="17" t="s">
        <v>447</v>
      </c>
      <c r="J601" s="17" t="s">
        <v>2275</v>
      </c>
      <c r="K601" s="17" t="s">
        <v>447</v>
      </c>
      <c r="L601" s="17">
        <v>9476</v>
      </c>
      <c r="M601" s="17" t="s">
        <v>447</v>
      </c>
      <c r="N601" s="17" t="s">
        <v>447</v>
      </c>
      <c r="O601" s="17">
        <v>2</v>
      </c>
      <c r="P601" s="17" t="s">
        <v>2282</v>
      </c>
    </row>
    <row r="602" spans="1:16" ht="12.75">
      <c r="A602" s="17" t="s">
        <v>2285</v>
      </c>
      <c r="B602" s="17" t="s">
        <v>447</v>
      </c>
      <c r="C602" s="17" t="s">
        <v>2286</v>
      </c>
      <c r="D602" s="17">
        <v>0</v>
      </c>
      <c r="E602" s="17">
        <v>1000</v>
      </c>
      <c r="F602" s="17">
        <v>0</v>
      </c>
      <c r="G602" s="17">
        <v>0</v>
      </c>
      <c r="H602" s="17" t="s">
        <v>447</v>
      </c>
      <c r="I602" s="17" t="s">
        <v>447</v>
      </c>
      <c r="J602" s="17" t="s">
        <v>2275</v>
      </c>
      <c r="K602" s="17" t="s">
        <v>447</v>
      </c>
      <c r="L602" s="17">
        <v>9476</v>
      </c>
      <c r="M602" s="17" t="s">
        <v>447</v>
      </c>
      <c r="N602" s="17" t="s">
        <v>447</v>
      </c>
      <c r="O602" s="17">
        <v>2</v>
      </c>
      <c r="P602" s="17" t="s">
        <v>2282</v>
      </c>
    </row>
    <row r="603" spans="1:16" ht="12.75">
      <c r="A603" s="17" t="s">
        <v>2287</v>
      </c>
      <c r="B603" s="17" t="s">
        <v>447</v>
      </c>
      <c r="C603" s="17" t="s">
        <v>2288</v>
      </c>
      <c r="D603" s="17">
        <v>0</v>
      </c>
      <c r="E603" s="17">
        <v>1000</v>
      </c>
      <c r="F603" s="17">
        <v>0</v>
      </c>
      <c r="G603" s="17">
        <v>0</v>
      </c>
      <c r="H603" s="17" t="s">
        <v>447</v>
      </c>
      <c r="I603" s="17" t="s">
        <v>447</v>
      </c>
      <c r="J603" s="17" t="s">
        <v>2275</v>
      </c>
      <c r="K603" s="17" t="s">
        <v>447</v>
      </c>
      <c r="L603" s="17">
        <v>9476</v>
      </c>
      <c r="M603" s="17" t="s">
        <v>447</v>
      </c>
      <c r="N603" s="17" t="s">
        <v>447</v>
      </c>
      <c r="O603" s="17">
        <v>2</v>
      </c>
      <c r="P603" s="17" t="s">
        <v>2282</v>
      </c>
    </row>
    <row r="604" spans="1:16" ht="12.75">
      <c r="A604" s="17" t="s">
        <v>2289</v>
      </c>
      <c r="B604" s="17" t="s">
        <v>447</v>
      </c>
      <c r="C604" s="17" t="s">
        <v>2290</v>
      </c>
      <c r="D604" s="17">
        <v>0</v>
      </c>
      <c r="E604" s="17">
        <v>1000</v>
      </c>
      <c r="F604" s="17">
        <v>0</v>
      </c>
      <c r="G604" s="17">
        <v>0</v>
      </c>
      <c r="H604" s="17" t="s">
        <v>447</v>
      </c>
      <c r="I604" s="17" t="s">
        <v>447</v>
      </c>
      <c r="J604" s="17" t="s">
        <v>2275</v>
      </c>
      <c r="K604" s="17" t="s">
        <v>447</v>
      </c>
      <c r="L604" s="17">
        <v>11021</v>
      </c>
      <c r="M604" s="17" t="s">
        <v>447</v>
      </c>
      <c r="N604" s="17" t="s">
        <v>447</v>
      </c>
      <c r="O604" s="17">
        <v>2</v>
      </c>
      <c r="P604" s="17" t="s">
        <v>2276</v>
      </c>
    </row>
    <row r="605" spans="1:16" ht="12.75">
      <c r="A605" s="17" t="s">
        <v>2291</v>
      </c>
      <c r="B605" s="17" t="s">
        <v>447</v>
      </c>
      <c r="C605" s="17" t="s">
        <v>2292</v>
      </c>
      <c r="D605" s="17">
        <v>0</v>
      </c>
      <c r="E605" s="17">
        <v>1000</v>
      </c>
      <c r="F605" s="17">
        <v>0</v>
      </c>
      <c r="G605" s="17">
        <v>0</v>
      </c>
      <c r="H605" s="17" t="s">
        <v>447</v>
      </c>
      <c r="I605" s="17" t="s">
        <v>447</v>
      </c>
      <c r="J605" s="17" t="s">
        <v>2275</v>
      </c>
      <c r="K605" s="17" t="s">
        <v>447</v>
      </c>
      <c r="L605" s="17">
        <v>11021</v>
      </c>
      <c r="M605" s="17" t="s">
        <v>447</v>
      </c>
      <c r="N605" s="17" t="s">
        <v>447</v>
      </c>
      <c r="O605" s="17">
        <v>2</v>
      </c>
      <c r="P605" s="17" t="s">
        <v>2279</v>
      </c>
    </row>
    <row r="606" spans="1:16" ht="12.75">
      <c r="A606" s="17" t="s">
        <v>2293</v>
      </c>
      <c r="B606" s="17" t="s">
        <v>447</v>
      </c>
      <c r="C606" s="17" t="s">
        <v>2294</v>
      </c>
      <c r="D606" s="17">
        <v>0</v>
      </c>
      <c r="E606" s="17">
        <v>1000</v>
      </c>
      <c r="F606" s="17">
        <v>0</v>
      </c>
      <c r="G606" s="17">
        <v>0</v>
      </c>
      <c r="H606" s="17" t="s">
        <v>447</v>
      </c>
      <c r="I606" s="17" t="s">
        <v>447</v>
      </c>
      <c r="J606" s="17" t="s">
        <v>2275</v>
      </c>
      <c r="K606" s="17" t="s">
        <v>447</v>
      </c>
      <c r="L606" s="17">
        <v>11021</v>
      </c>
      <c r="M606" s="17" t="s">
        <v>447</v>
      </c>
      <c r="N606" s="17" t="s">
        <v>447</v>
      </c>
      <c r="O606" s="17">
        <v>2</v>
      </c>
      <c r="P606" s="17" t="s">
        <v>2282</v>
      </c>
    </row>
    <row r="607" spans="1:16" ht="12.75">
      <c r="A607" s="17" t="s">
        <v>2295</v>
      </c>
      <c r="B607" s="17" t="s">
        <v>447</v>
      </c>
      <c r="C607" s="17" t="s">
        <v>2296</v>
      </c>
      <c r="D607" s="17">
        <v>0</v>
      </c>
      <c r="E607" s="17">
        <v>1000</v>
      </c>
      <c r="F607" s="17">
        <v>0</v>
      </c>
      <c r="G607" s="17">
        <v>0</v>
      </c>
      <c r="H607" s="17" t="s">
        <v>447</v>
      </c>
      <c r="I607" s="17" t="s">
        <v>447</v>
      </c>
      <c r="J607" s="17" t="s">
        <v>2275</v>
      </c>
      <c r="K607" s="17" t="s">
        <v>447</v>
      </c>
      <c r="L607" s="17">
        <v>11021</v>
      </c>
      <c r="M607" s="17" t="s">
        <v>447</v>
      </c>
      <c r="N607" s="17" t="s">
        <v>447</v>
      </c>
      <c r="O607" s="17">
        <v>2</v>
      </c>
      <c r="P607" s="17" t="s">
        <v>2282</v>
      </c>
    </row>
    <row r="608" spans="1:16" ht="12.75">
      <c r="A608" s="17" t="s">
        <v>2297</v>
      </c>
      <c r="B608" s="17" t="s">
        <v>447</v>
      </c>
      <c r="C608" s="17" t="s">
        <v>2298</v>
      </c>
      <c r="D608" s="17">
        <v>0</v>
      </c>
      <c r="E608" s="17">
        <v>1000</v>
      </c>
      <c r="F608" s="17">
        <v>0</v>
      </c>
      <c r="G608" s="17">
        <v>0</v>
      </c>
      <c r="H608" s="17" t="s">
        <v>447</v>
      </c>
      <c r="I608" s="17" t="s">
        <v>447</v>
      </c>
      <c r="J608" s="17" t="s">
        <v>2275</v>
      </c>
      <c r="K608" s="17" t="s">
        <v>447</v>
      </c>
      <c r="L608" s="17">
        <v>11021</v>
      </c>
      <c r="M608" s="17" t="s">
        <v>447</v>
      </c>
      <c r="N608" s="17" t="s">
        <v>447</v>
      </c>
      <c r="O608" s="17">
        <v>2</v>
      </c>
      <c r="P608" s="17" t="s">
        <v>2282</v>
      </c>
    </row>
    <row r="609" spans="1:16" ht="12.75">
      <c r="A609" s="17" t="s">
        <v>2299</v>
      </c>
      <c r="B609" s="17" t="s">
        <v>447</v>
      </c>
      <c r="C609" s="17" t="s">
        <v>2300</v>
      </c>
      <c r="D609" s="17">
        <v>0</v>
      </c>
      <c r="E609" s="17">
        <v>1000</v>
      </c>
      <c r="F609" s="17">
        <v>0</v>
      </c>
      <c r="G609" s="17">
        <v>0</v>
      </c>
      <c r="H609" s="17" t="s">
        <v>447</v>
      </c>
      <c r="I609" s="17" t="s">
        <v>447</v>
      </c>
      <c r="J609" s="17" t="s">
        <v>2275</v>
      </c>
      <c r="K609" s="17" t="s">
        <v>447</v>
      </c>
      <c r="L609" s="17">
        <v>11021</v>
      </c>
      <c r="M609" s="17" t="s">
        <v>447</v>
      </c>
      <c r="N609" s="17" t="s">
        <v>447</v>
      </c>
      <c r="O609" s="17">
        <v>2</v>
      </c>
      <c r="P609" s="17" t="s">
        <v>2282</v>
      </c>
    </row>
    <row r="610" spans="1:16" ht="12.75">
      <c r="A610" s="17" t="s">
        <v>2301</v>
      </c>
      <c r="B610" s="17" t="s">
        <v>447</v>
      </c>
      <c r="C610" s="17" t="s">
        <v>2302</v>
      </c>
      <c r="D610" s="17">
        <v>0</v>
      </c>
      <c r="E610" s="17">
        <v>1000</v>
      </c>
      <c r="F610" s="17">
        <v>0</v>
      </c>
      <c r="G610" s="17">
        <v>0</v>
      </c>
      <c r="H610" s="17" t="s">
        <v>447</v>
      </c>
      <c r="I610" s="17" t="s">
        <v>447</v>
      </c>
      <c r="J610" s="17" t="s">
        <v>2275</v>
      </c>
      <c r="K610" s="17" t="s">
        <v>447</v>
      </c>
      <c r="L610" s="17">
        <v>54219</v>
      </c>
      <c r="M610" s="17" t="s">
        <v>447</v>
      </c>
      <c r="N610" s="17" t="s">
        <v>447</v>
      </c>
      <c r="O610" s="17">
        <v>2</v>
      </c>
      <c r="P610" s="17" t="s">
        <v>2303</v>
      </c>
    </row>
    <row r="611" spans="1:16" ht="12.75">
      <c r="A611" s="17" t="s">
        <v>2304</v>
      </c>
      <c r="B611" s="17" t="s">
        <v>447</v>
      </c>
      <c r="C611" s="17" t="s">
        <v>2305</v>
      </c>
      <c r="D611" s="17">
        <v>0</v>
      </c>
      <c r="E611" s="17">
        <v>1000</v>
      </c>
      <c r="F611" s="17">
        <v>0</v>
      </c>
      <c r="G611" s="17">
        <v>0</v>
      </c>
      <c r="H611" s="17" t="s">
        <v>447</v>
      </c>
      <c r="I611" s="17" t="s">
        <v>447</v>
      </c>
      <c r="J611" s="17" t="s">
        <v>2275</v>
      </c>
      <c r="K611" s="17" t="s">
        <v>447</v>
      </c>
      <c r="L611" s="17">
        <v>54219</v>
      </c>
      <c r="M611" s="17" t="s">
        <v>447</v>
      </c>
      <c r="N611" s="17" t="s">
        <v>447</v>
      </c>
      <c r="O611" s="17">
        <v>2</v>
      </c>
      <c r="P611" s="17" t="s">
        <v>2303</v>
      </c>
    </row>
    <row r="612" spans="1:16" ht="12.75">
      <c r="A612" s="17" t="s">
        <v>2306</v>
      </c>
      <c r="B612" s="17" t="s">
        <v>447</v>
      </c>
      <c r="C612" s="17" t="s">
        <v>2307</v>
      </c>
      <c r="D612" s="17">
        <v>0</v>
      </c>
      <c r="E612" s="17">
        <v>1000</v>
      </c>
      <c r="F612" s="17">
        <v>0</v>
      </c>
      <c r="G612" s="17">
        <v>0</v>
      </c>
      <c r="H612" s="17" t="s">
        <v>447</v>
      </c>
      <c r="I612" s="17" t="s">
        <v>447</v>
      </c>
      <c r="J612" s="17" t="s">
        <v>2275</v>
      </c>
      <c r="K612" s="17" t="s">
        <v>447</v>
      </c>
      <c r="L612" s="17">
        <v>54219</v>
      </c>
      <c r="M612" s="17" t="s">
        <v>447</v>
      </c>
      <c r="N612" s="17" t="s">
        <v>447</v>
      </c>
      <c r="O612" s="17">
        <v>2</v>
      </c>
      <c r="P612" s="17" t="s">
        <v>2303</v>
      </c>
    </row>
    <row r="613" spans="1:16" ht="12.75">
      <c r="A613" s="17" t="s">
        <v>2308</v>
      </c>
      <c r="B613" s="17" t="s">
        <v>447</v>
      </c>
      <c r="C613" s="17" t="s">
        <v>2309</v>
      </c>
      <c r="D613" s="17">
        <v>0</v>
      </c>
      <c r="E613" s="17">
        <v>1000</v>
      </c>
      <c r="F613" s="17">
        <v>0</v>
      </c>
      <c r="G613" s="17">
        <v>0</v>
      </c>
      <c r="H613" s="17" t="s">
        <v>447</v>
      </c>
      <c r="I613" s="17" t="s">
        <v>447</v>
      </c>
      <c r="J613" s="17" t="s">
        <v>2275</v>
      </c>
      <c r="K613" s="17" t="s">
        <v>447</v>
      </c>
      <c r="L613" s="17">
        <v>22019</v>
      </c>
      <c r="M613" s="17" t="s">
        <v>447</v>
      </c>
      <c r="N613" s="17" t="s">
        <v>447</v>
      </c>
      <c r="O613" s="17">
        <v>2</v>
      </c>
      <c r="P613" s="17" t="s">
        <v>2310</v>
      </c>
    </row>
    <row r="614" spans="1:16" ht="12.75">
      <c r="A614" s="17" t="s">
        <v>2311</v>
      </c>
      <c r="B614" s="17" t="s">
        <v>2312</v>
      </c>
      <c r="C614" s="17" t="s">
        <v>2313</v>
      </c>
      <c r="D614" s="17">
        <v>0</v>
      </c>
      <c r="E614" s="17">
        <v>1000</v>
      </c>
      <c r="F614" s="17">
        <v>0</v>
      </c>
      <c r="G614" s="17">
        <v>0</v>
      </c>
      <c r="H614" s="17" t="s">
        <v>447</v>
      </c>
      <c r="I614" s="17" t="s">
        <v>447</v>
      </c>
      <c r="J614" s="17" t="s">
        <v>2314</v>
      </c>
      <c r="K614" s="17" t="s">
        <v>447</v>
      </c>
      <c r="L614" s="17">
        <v>11151</v>
      </c>
      <c r="M614" s="17" t="s">
        <v>447</v>
      </c>
      <c r="N614" s="17" t="s">
        <v>447</v>
      </c>
      <c r="O614" s="17">
        <v>2</v>
      </c>
      <c r="P614" s="17" t="s">
        <v>2315</v>
      </c>
    </row>
    <row r="615" spans="1:16" ht="12.75">
      <c r="A615" s="17" t="s">
        <v>2316</v>
      </c>
      <c r="B615" s="17" t="s">
        <v>2317</v>
      </c>
      <c r="C615" s="17" t="s">
        <v>2318</v>
      </c>
      <c r="D615" s="17">
        <v>-1000</v>
      </c>
      <c r="E615" s="17">
        <v>1000</v>
      </c>
      <c r="F615" s="17">
        <v>0</v>
      </c>
      <c r="G615" s="17">
        <v>0</v>
      </c>
      <c r="H615" s="17" t="s">
        <v>447</v>
      </c>
      <c r="I615" s="17" t="s">
        <v>447</v>
      </c>
      <c r="J615" s="17" t="s">
        <v>2314</v>
      </c>
      <c r="K615" s="17" t="s">
        <v>447</v>
      </c>
      <c r="L615" s="17">
        <v>4025</v>
      </c>
      <c r="M615" s="17" t="s">
        <v>447</v>
      </c>
      <c r="N615" s="17" t="s">
        <v>447</v>
      </c>
      <c r="O615" s="17">
        <v>2</v>
      </c>
      <c r="P615" s="17" t="s">
        <v>2319</v>
      </c>
    </row>
    <row r="616" spans="1:16" ht="12.75">
      <c r="A616" s="17" t="s">
        <v>2320</v>
      </c>
      <c r="B616" s="17" t="s">
        <v>2321</v>
      </c>
      <c r="C616" s="17" t="s">
        <v>2322</v>
      </c>
      <c r="D616" s="17">
        <v>-1000</v>
      </c>
      <c r="E616" s="17">
        <v>1000</v>
      </c>
      <c r="F616" s="17">
        <v>0</v>
      </c>
      <c r="G616" s="17">
        <v>0</v>
      </c>
      <c r="H616" s="17" t="s">
        <v>447</v>
      </c>
      <c r="I616" s="17" t="s">
        <v>447</v>
      </c>
      <c r="J616" s="17" t="s">
        <v>2314</v>
      </c>
      <c r="K616" s="17" t="s">
        <v>447</v>
      </c>
      <c r="L616" s="17">
        <v>22909</v>
      </c>
      <c r="M616" s="17" t="s">
        <v>447</v>
      </c>
      <c r="N616" s="17" t="s">
        <v>447</v>
      </c>
      <c r="O616" s="17">
        <v>2</v>
      </c>
      <c r="P616" s="17" t="s">
        <v>2323</v>
      </c>
    </row>
    <row r="617" spans="1:16" ht="12.75">
      <c r="A617" s="17" t="s">
        <v>2324</v>
      </c>
      <c r="B617" s="17" t="s">
        <v>2325</v>
      </c>
      <c r="C617" s="17" t="s">
        <v>2326</v>
      </c>
      <c r="D617" s="17">
        <v>-1000</v>
      </c>
      <c r="E617" s="17">
        <v>1000</v>
      </c>
      <c r="F617" s="17">
        <v>0</v>
      </c>
      <c r="G617" s="17">
        <v>0</v>
      </c>
      <c r="H617" s="17" t="s">
        <v>447</v>
      </c>
      <c r="I617" s="17" t="s">
        <v>447</v>
      </c>
      <c r="J617" s="17" t="s">
        <v>2314</v>
      </c>
      <c r="K617" s="17" t="s">
        <v>447</v>
      </c>
      <c r="L617" s="17">
        <v>34582</v>
      </c>
      <c r="M617" s="17" t="s">
        <v>447</v>
      </c>
      <c r="N617" s="17" t="s">
        <v>447</v>
      </c>
      <c r="O617" s="17">
        <v>2</v>
      </c>
      <c r="P617" s="17" t="s">
        <v>2327</v>
      </c>
    </row>
    <row r="618" spans="1:16" ht="12.75">
      <c r="A618" s="17" t="s">
        <v>2328</v>
      </c>
      <c r="B618" s="17" t="s">
        <v>2329</v>
      </c>
      <c r="C618" s="17" t="s">
        <v>2330</v>
      </c>
      <c r="D618" s="17">
        <v>0</v>
      </c>
      <c r="E618" s="17">
        <v>1000</v>
      </c>
      <c r="F618" s="17">
        <v>0</v>
      </c>
      <c r="G618" s="17">
        <v>0</v>
      </c>
      <c r="H618" s="17" t="s">
        <v>447</v>
      </c>
      <c r="I618" s="17" t="s">
        <v>447</v>
      </c>
      <c r="J618" s="17" t="s">
        <v>2314</v>
      </c>
      <c r="K618" s="17" t="s">
        <v>447</v>
      </c>
      <c r="L618" s="17">
        <v>21592</v>
      </c>
      <c r="M618" s="17" t="s">
        <v>447</v>
      </c>
      <c r="N618" s="17" t="s">
        <v>447</v>
      </c>
      <c r="O618" s="17">
        <v>2</v>
      </c>
      <c r="P618" s="17" t="s">
        <v>2331</v>
      </c>
    </row>
    <row r="619" spans="1:16" ht="12.75">
      <c r="A619" s="17" t="s">
        <v>2332</v>
      </c>
      <c r="B619" s="17" t="s">
        <v>447</v>
      </c>
      <c r="C619" s="17" t="s">
        <v>2333</v>
      </c>
      <c r="D619" s="17">
        <v>0</v>
      </c>
      <c r="E619" s="17">
        <v>1000</v>
      </c>
      <c r="F619" s="17">
        <v>0</v>
      </c>
      <c r="G619" s="17">
        <v>0</v>
      </c>
      <c r="H619" s="17" t="s">
        <v>447</v>
      </c>
      <c r="I619" s="17" t="s">
        <v>447</v>
      </c>
      <c r="J619" s="17" t="s">
        <v>246</v>
      </c>
      <c r="K619" s="17" t="s">
        <v>447</v>
      </c>
      <c r="L619" s="17">
        <v>54394</v>
      </c>
      <c r="M619" s="17" t="s">
        <v>447</v>
      </c>
      <c r="N619" s="17" t="s">
        <v>447</v>
      </c>
      <c r="O619" s="17">
        <v>2</v>
      </c>
      <c r="P619" s="17" t="s">
        <v>2334</v>
      </c>
    </row>
    <row r="620" spans="1:16" ht="12.75">
      <c r="A620" s="17" t="s">
        <v>2335</v>
      </c>
      <c r="B620" s="17" t="s">
        <v>447</v>
      </c>
      <c r="C620" s="17" t="s">
        <v>2336</v>
      </c>
      <c r="D620" s="17">
        <v>-1000</v>
      </c>
      <c r="E620" s="17">
        <v>1000</v>
      </c>
      <c r="F620" s="17">
        <v>0</v>
      </c>
      <c r="G620" s="17">
        <v>0</v>
      </c>
      <c r="H620" s="17" t="s">
        <v>447</v>
      </c>
      <c r="I620" s="17" t="s">
        <v>447</v>
      </c>
      <c r="J620" s="17" t="s">
        <v>246</v>
      </c>
      <c r="K620" s="17" t="s">
        <v>447</v>
      </c>
      <c r="L620" s="17">
        <v>54394</v>
      </c>
      <c r="M620" s="17" t="s">
        <v>447</v>
      </c>
      <c r="N620" s="17" t="s">
        <v>447</v>
      </c>
      <c r="O620" s="17">
        <v>2</v>
      </c>
      <c r="P620" s="17" t="s">
        <v>2337</v>
      </c>
    </row>
    <row r="621" spans="1:16" ht="12.75">
      <c r="A621" s="17" t="s">
        <v>2338</v>
      </c>
      <c r="B621" s="17" t="s">
        <v>447</v>
      </c>
      <c r="C621" s="17" t="s">
        <v>2339</v>
      </c>
      <c r="D621" s="17">
        <v>0</v>
      </c>
      <c r="E621" s="17">
        <v>1000</v>
      </c>
      <c r="F621" s="17">
        <v>0</v>
      </c>
      <c r="G621" s="17">
        <v>0</v>
      </c>
      <c r="H621" s="17" t="s">
        <v>447</v>
      </c>
      <c r="I621" s="17" t="s">
        <v>447</v>
      </c>
      <c r="J621" s="17" t="s">
        <v>246</v>
      </c>
      <c r="K621" s="17" t="s">
        <v>447</v>
      </c>
      <c r="L621" s="17" t="s">
        <v>2340</v>
      </c>
      <c r="M621" s="17" t="s">
        <v>447</v>
      </c>
      <c r="N621" s="17" t="s">
        <v>447</v>
      </c>
      <c r="O621" s="17">
        <v>2</v>
      </c>
      <c r="P621" s="17" t="s">
        <v>2341</v>
      </c>
    </row>
    <row r="622" spans="1:16" ht="12.75">
      <c r="A622" s="17" t="s">
        <v>2342</v>
      </c>
      <c r="B622" s="17" t="s">
        <v>447</v>
      </c>
      <c r="C622" s="17" t="s">
        <v>2343</v>
      </c>
      <c r="D622" s="17">
        <v>0</v>
      </c>
      <c r="E622" s="17">
        <v>1000</v>
      </c>
      <c r="F622" s="17">
        <v>0</v>
      </c>
      <c r="G622" s="17">
        <v>0</v>
      </c>
      <c r="H622" s="17" t="s">
        <v>447</v>
      </c>
      <c r="I622" s="17" t="s">
        <v>447</v>
      </c>
      <c r="J622" s="17" t="s">
        <v>246</v>
      </c>
      <c r="K622" s="17" t="s">
        <v>447</v>
      </c>
      <c r="L622" s="17" t="s">
        <v>2340</v>
      </c>
      <c r="M622" s="17" t="s">
        <v>447</v>
      </c>
      <c r="N622" s="17" t="s">
        <v>447</v>
      </c>
      <c r="O622" s="17">
        <v>2</v>
      </c>
      <c r="P622" s="17" t="s">
        <v>2341</v>
      </c>
    </row>
    <row r="623" spans="1:16" ht="12.75">
      <c r="A623" s="17" t="s">
        <v>244</v>
      </c>
      <c r="B623" s="17" t="s">
        <v>447</v>
      </c>
      <c r="C623" s="17" t="s">
        <v>2344</v>
      </c>
      <c r="D623" s="17">
        <v>-1000</v>
      </c>
      <c r="E623" s="17">
        <v>1000</v>
      </c>
      <c r="F623" s="17">
        <v>0</v>
      </c>
      <c r="G623" s="17">
        <v>0</v>
      </c>
      <c r="H623" s="17" t="s">
        <v>447</v>
      </c>
      <c r="I623" s="17" t="s">
        <v>447</v>
      </c>
      <c r="J623" s="17" t="s">
        <v>246</v>
      </c>
      <c r="K623" s="17" t="s">
        <v>447</v>
      </c>
      <c r="L623" s="17" t="s">
        <v>447</v>
      </c>
      <c r="M623" s="17" t="s">
        <v>447</v>
      </c>
      <c r="N623" s="17" t="s">
        <v>447</v>
      </c>
      <c r="O623" s="17">
        <v>1</v>
      </c>
      <c r="P623" s="17" t="s">
        <v>247</v>
      </c>
    </row>
    <row r="624" spans="1:16" ht="12.75">
      <c r="A624" s="17" t="s">
        <v>2345</v>
      </c>
      <c r="B624" s="17" t="s">
        <v>447</v>
      </c>
      <c r="C624" s="17" t="s">
        <v>2346</v>
      </c>
      <c r="D624" s="17">
        <v>0</v>
      </c>
      <c r="E624" s="17">
        <v>1000</v>
      </c>
      <c r="F624" s="17">
        <v>0</v>
      </c>
      <c r="G624" s="17">
        <v>0</v>
      </c>
      <c r="H624" s="17" t="s">
        <v>447</v>
      </c>
      <c r="I624" s="17" t="s">
        <v>447</v>
      </c>
      <c r="J624" s="17" t="s">
        <v>246</v>
      </c>
      <c r="K624" s="17" t="s">
        <v>447</v>
      </c>
      <c r="L624" s="17">
        <v>29016</v>
      </c>
      <c r="M624" s="17" t="s">
        <v>447</v>
      </c>
      <c r="N624" s="17" t="s">
        <v>447</v>
      </c>
      <c r="O624" s="17">
        <v>2</v>
      </c>
      <c r="P624" s="17" t="s">
        <v>2347</v>
      </c>
    </row>
    <row r="625" spans="1:16" ht="12.75">
      <c r="A625" s="17" t="s">
        <v>2348</v>
      </c>
      <c r="B625" s="17" t="s">
        <v>447</v>
      </c>
      <c r="C625" s="17" t="s">
        <v>2349</v>
      </c>
      <c r="D625" s="17">
        <v>-1000</v>
      </c>
      <c r="E625" s="17">
        <v>1000</v>
      </c>
      <c r="F625" s="17">
        <v>0</v>
      </c>
      <c r="G625" s="17">
        <v>0</v>
      </c>
      <c r="H625" s="17" t="s">
        <v>447</v>
      </c>
      <c r="I625" s="17" t="s">
        <v>447</v>
      </c>
      <c r="J625" s="17" t="s">
        <v>246</v>
      </c>
      <c r="K625" s="17" t="s">
        <v>447</v>
      </c>
      <c r="L625" s="17" t="s">
        <v>1383</v>
      </c>
      <c r="M625" s="17" t="s">
        <v>447</v>
      </c>
      <c r="N625" s="17" t="s">
        <v>447</v>
      </c>
      <c r="O625" s="17">
        <v>2</v>
      </c>
      <c r="P625" s="17" t="s">
        <v>1384</v>
      </c>
    </row>
    <row r="626" spans="1:16" ht="12.75">
      <c r="A626" s="17" t="s">
        <v>2350</v>
      </c>
      <c r="B626" s="17" t="s">
        <v>447</v>
      </c>
      <c r="C626" s="17" t="s">
        <v>2351</v>
      </c>
      <c r="D626" s="17">
        <v>0</v>
      </c>
      <c r="E626" s="17">
        <v>1000</v>
      </c>
      <c r="F626" s="17">
        <v>0</v>
      </c>
      <c r="G626" s="17">
        <v>0</v>
      </c>
      <c r="H626" s="17" t="s">
        <v>447</v>
      </c>
      <c r="I626" s="17" t="s">
        <v>447</v>
      </c>
      <c r="J626" s="17" t="s">
        <v>246</v>
      </c>
      <c r="K626" s="17" t="s">
        <v>447</v>
      </c>
      <c r="L626" s="17">
        <v>25572</v>
      </c>
      <c r="M626" s="17" t="s">
        <v>447</v>
      </c>
      <c r="N626" s="17" t="s">
        <v>447</v>
      </c>
      <c r="O626" s="17">
        <v>2</v>
      </c>
      <c r="P626" s="17" t="s">
        <v>2352</v>
      </c>
    </row>
    <row r="627" spans="1:16" ht="12.75">
      <c r="A627" s="17" t="s">
        <v>2353</v>
      </c>
      <c r="B627" s="17" t="s">
        <v>447</v>
      </c>
      <c r="C627" s="17" t="s">
        <v>2354</v>
      </c>
      <c r="D627" s="17">
        <v>0</v>
      </c>
      <c r="E627" s="17">
        <v>1000</v>
      </c>
      <c r="F627" s="17">
        <v>0</v>
      </c>
      <c r="G627" s="17">
        <v>0</v>
      </c>
      <c r="H627" s="17" t="s">
        <v>447</v>
      </c>
      <c r="I627" s="17" t="s">
        <v>447</v>
      </c>
      <c r="J627" s="17" t="s">
        <v>246</v>
      </c>
      <c r="K627" s="17" t="s">
        <v>447</v>
      </c>
      <c r="L627" s="17" t="s">
        <v>2355</v>
      </c>
      <c r="M627" s="17" t="s">
        <v>447</v>
      </c>
      <c r="N627" s="17" t="s">
        <v>447</v>
      </c>
      <c r="O627" s="17">
        <v>2</v>
      </c>
      <c r="P627" s="17" t="s">
        <v>2356</v>
      </c>
    </row>
    <row r="628" spans="1:16" ht="12.75">
      <c r="A628" s="17" t="s">
        <v>2357</v>
      </c>
      <c r="B628" s="17" t="s">
        <v>447</v>
      </c>
      <c r="C628" s="17" t="s">
        <v>2358</v>
      </c>
      <c r="D628" s="17">
        <v>0</v>
      </c>
      <c r="E628" s="17">
        <v>1000</v>
      </c>
      <c r="F628" s="17">
        <v>0</v>
      </c>
      <c r="G628" s="17">
        <v>0</v>
      </c>
      <c r="H628" s="17" t="s">
        <v>447</v>
      </c>
      <c r="I628" s="17" t="s">
        <v>447</v>
      </c>
      <c r="J628" s="17" t="s">
        <v>246</v>
      </c>
      <c r="K628" s="17" t="s">
        <v>447</v>
      </c>
      <c r="L628" s="17" t="s">
        <v>2359</v>
      </c>
      <c r="M628" s="17" t="s">
        <v>447</v>
      </c>
      <c r="N628" s="17" t="s">
        <v>447</v>
      </c>
      <c r="O628" s="17">
        <v>2</v>
      </c>
      <c r="P628" s="17" t="s">
        <v>2356</v>
      </c>
    </row>
    <row r="629" spans="1:16" ht="12.75">
      <c r="A629" s="17" t="s">
        <v>2360</v>
      </c>
      <c r="B629" s="17" t="s">
        <v>447</v>
      </c>
      <c r="C629" s="17" t="s">
        <v>2361</v>
      </c>
      <c r="D629" s="17">
        <v>-1000</v>
      </c>
      <c r="E629" s="17">
        <v>1000</v>
      </c>
      <c r="F629" s="17">
        <v>0</v>
      </c>
      <c r="G629" s="17">
        <v>0</v>
      </c>
      <c r="H629" s="17" t="s">
        <v>447</v>
      </c>
      <c r="I629" s="17" t="s">
        <v>447</v>
      </c>
      <c r="J629" s="17" t="s">
        <v>246</v>
      </c>
      <c r="K629" s="17" t="s">
        <v>447</v>
      </c>
      <c r="L629" s="17">
        <v>41866</v>
      </c>
      <c r="M629" s="17" t="s">
        <v>447</v>
      </c>
      <c r="N629" s="17" t="s">
        <v>447</v>
      </c>
      <c r="O629" s="17">
        <v>2</v>
      </c>
      <c r="P629" s="17" t="s">
        <v>2362</v>
      </c>
    </row>
    <row r="630" spans="1:16" ht="12.75">
      <c r="A630" s="17" t="s">
        <v>2363</v>
      </c>
      <c r="B630" s="17" t="s">
        <v>447</v>
      </c>
      <c r="C630" s="17" t="s">
        <v>2364</v>
      </c>
      <c r="D630" s="17">
        <v>-1000</v>
      </c>
      <c r="E630" s="17">
        <v>1000</v>
      </c>
      <c r="F630" s="17">
        <v>0</v>
      </c>
      <c r="G630" s="17">
        <v>0</v>
      </c>
      <c r="H630" s="17" t="s">
        <v>447</v>
      </c>
      <c r="I630" s="17" t="s">
        <v>447</v>
      </c>
      <c r="J630" s="17" t="s">
        <v>246</v>
      </c>
      <c r="K630" s="17" t="s">
        <v>447</v>
      </c>
      <c r="L630" s="17" t="s">
        <v>2365</v>
      </c>
      <c r="M630" s="17" t="s">
        <v>447</v>
      </c>
      <c r="N630" s="17" t="s">
        <v>447</v>
      </c>
      <c r="O630" s="17">
        <v>2</v>
      </c>
      <c r="P630" s="17" t="s">
        <v>2362</v>
      </c>
    </row>
    <row r="631" spans="1:16" ht="12.75">
      <c r="A631" s="17" t="s">
        <v>2366</v>
      </c>
      <c r="B631" s="17" t="s">
        <v>447</v>
      </c>
      <c r="C631" s="17" t="s">
        <v>2367</v>
      </c>
      <c r="D631" s="17">
        <v>0</v>
      </c>
      <c r="E631" s="17">
        <v>1000</v>
      </c>
      <c r="F631" s="17">
        <v>0</v>
      </c>
      <c r="G631" s="17">
        <v>0</v>
      </c>
      <c r="H631" s="17" t="s">
        <v>447</v>
      </c>
      <c r="I631" s="17" t="s">
        <v>447</v>
      </c>
      <c r="J631" s="17" t="s">
        <v>246</v>
      </c>
      <c r="K631" s="17" t="s">
        <v>447</v>
      </c>
      <c r="L631" s="17">
        <v>23913</v>
      </c>
      <c r="M631" s="17" t="s">
        <v>447</v>
      </c>
      <c r="N631" s="17" t="s">
        <v>447</v>
      </c>
      <c r="O631" s="17">
        <v>2</v>
      </c>
      <c r="P631" s="17" t="s">
        <v>1053</v>
      </c>
    </row>
    <row r="632" spans="1:16" ht="12.75">
      <c r="A632" s="17" t="s">
        <v>2368</v>
      </c>
      <c r="B632" s="17" t="s">
        <v>447</v>
      </c>
      <c r="C632" s="17" t="s">
        <v>2369</v>
      </c>
      <c r="D632" s="17">
        <v>0</v>
      </c>
      <c r="E632" s="17">
        <v>1000</v>
      </c>
      <c r="F632" s="17">
        <v>0</v>
      </c>
      <c r="G632" s="17">
        <v>0</v>
      </c>
      <c r="H632" s="17" t="s">
        <v>447</v>
      </c>
      <c r="I632" s="17" t="s">
        <v>447</v>
      </c>
      <c r="J632" s="17" t="s">
        <v>250</v>
      </c>
      <c r="K632" s="17" t="s">
        <v>447</v>
      </c>
      <c r="L632" s="17">
        <v>6454</v>
      </c>
      <c r="M632" s="17" t="s">
        <v>447</v>
      </c>
      <c r="N632" s="17" t="s">
        <v>447</v>
      </c>
      <c r="O632" s="17">
        <v>2</v>
      </c>
      <c r="P632" s="17" t="s">
        <v>2370</v>
      </c>
    </row>
    <row r="633" spans="1:16" ht="12.75">
      <c r="A633" s="17" t="s">
        <v>2371</v>
      </c>
      <c r="B633" s="17" t="s">
        <v>447</v>
      </c>
      <c r="C633" s="17" t="s">
        <v>2372</v>
      </c>
      <c r="D633" s="17">
        <v>0</v>
      </c>
      <c r="E633" s="17">
        <v>1000</v>
      </c>
      <c r="F633" s="17">
        <v>0</v>
      </c>
      <c r="G633" s="17">
        <v>0</v>
      </c>
      <c r="H633" s="17" t="s">
        <v>447</v>
      </c>
      <c r="I633" s="17" t="s">
        <v>447</v>
      </c>
      <c r="J633" s="17" t="s">
        <v>250</v>
      </c>
      <c r="K633" s="17" t="s">
        <v>447</v>
      </c>
      <c r="L633" s="17">
        <v>6454</v>
      </c>
      <c r="M633" s="17" t="s">
        <v>447</v>
      </c>
      <c r="N633" s="17" t="s">
        <v>447</v>
      </c>
      <c r="O633" s="17">
        <v>2</v>
      </c>
      <c r="P633" s="17" t="s">
        <v>2373</v>
      </c>
    </row>
    <row r="634" spans="1:16" ht="12.75">
      <c r="A634" s="17" t="s">
        <v>248</v>
      </c>
      <c r="B634" s="17" t="s">
        <v>447</v>
      </c>
      <c r="C634" s="17" t="s">
        <v>2374</v>
      </c>
      <c r="D634" s="17">
        <v>0</v>
      </c>
      <c r="E634" s="17">
        <v>1000</v>
      </c>
      <c r="F634" s="17">
        <v>0</v>
      </c>
      <c r="G634" s="17">
        <v>0</v>
      </c>
      <c r="H634" s="17" t="s">
        <v>447</v>
      </c>
      <c r="I634" s="17" t="s">
        <v>447</v>
      </c>
      <c r="J634" s="17" t="s">
        <v>250</v>
      </c>
      <c r="K634" s="17" t="s">
        <v>447</v>
      </c>
      <c r="L634" s="17" t="s">
        <v>447</v>
      </c>
      <c r="M634" s="17" t="s">
        <v>447</v>
      </c>
      <c r="N634" s="17" t="s">
        <v>447</v>
      </c>
      <c r="O634" s="17">
        <v>1</v>
      </c>
      <c r="P634" s="17" t="s">
        <v>251</v>
      </c>
    </row>
    <row r="635" spans="1:16" ht="12.75">
      <c r="A635" s="17" t="s">
        <v>2375</v>
      </c>
      <c r="B635" s="17" t="s">
        <v>447</v>
      </c>
      <c r="C635" s="17" t="s">
        <v>2376</v>
      </c>
      <c r="D635" s="17">
        <v>0</v>
      </c>
      <c r="E635" s="17">
        <v>1000</v>
      </c>
      <c r="F635" s="17">
        <v>0</v>
      </c>
      <c r="G635" s="17">
        <v>0</v>
      </c>
      <c r="H635" s="17" t="s">
        <v>447</v>
      </c>
      <c r="I635" s="17" t="s">
        <v>447</v>
      </c>
      <c r="J635" s="17" t="s">
        <v>250</v>
      </c>
      <c r="K635" s="17" t="s">
        <v>447</v>
      </c>
      <c r="L635" s="17">
        <v>33427</v>
      </c>
      <c r="M635" s="17" t="s">
        <v>447</v>
      </c>
      <c r="N635" s="17" t="s">
        <v>447</v>
      </c>
      <c r="O635" s="17">
        <v>2</v>
      </c>
      <c r="P635" s="17" t="s">
        <v>2377</v>
      </c>
    </row>
    <row r="636" spans="1:16" ht="12.75">
      <c r="A636" s="17" t="s">
        <v>2378</v>
      </c>
      <c r="B636" s="17" t="s">
        <v>447</v>
      </c>
      <c r="C636" s="17" t="s">
        <v>2379</v>
      </c>
      <c r="D636" s="17">
        <v>0</v>
      </c>
      <c r="E636" s="17">
        <v>1000</v>
      </c>
      <c r="F636" s="17">
        <v>0</v>
      </c>
      <c r="G636" s="17">
        <v>0</v>
      </c>
      <c r="H636" s="17" t="s">
        <v>447</v>
      </c>
      <c r="I636" s="17" t="s">
        <v>447</v>
      </c>
      <c r="J636" s="17" t="s">
        <v>250</v>
      </c>
      <c r="K636" s="17" t="s">
        <v>447</v>
      </c>
      <c r="L636" s="17" t="s">
        <v>2380</v>
      </c>
      <c r="M636" s="17" t="s">
        <v>447</v>
      </c>
      <c r="N636" s="17" t="s">
        <v>447</v>
      </c>
      <c r="O636" s="17">
        <v>2</v>
      </c>
      <c r="P636" s="17" t="s">
        <v>2377</v>
      </c>
    </row>
    <row r="637" spans="1:16" ht="12.75">
      <c r="A637" s="17" t="s">
        <v>2381</v>
      </c>
      <c r="B637" s="17" t="s">
        <v>447</v>
      </c>
      <c r="C637" s="17" t="s">
        <v>2382</v>
      </c>
      <c r="D637" s="17">
        <v>0</v>
      </c>
      <c r="E637" s="17">
        <v>1000</v>
      </c>
      <c r="F637" s="17">
        <v>0</v>
      </c>
      <c r="G637" s="17">
        <v>0</v>
      </c>
      <c r="H637" s="17" t="s">
        <v>447</v>
      </c>
      <c r="I637" s="17" t="s">
        <v>447</v>
      </c>
      <c r="J637" s="17" t="s">
        <v>250</v>
      </c>
      <c r="K637" s="17" t="s">
        <v>447</v>
      </c>
      <c r="L637" s="17" t="s">
        <v>447</v>
      </c>
      <c r="M637" s="17" t="s">
        <v>447</v>
      </c>
      <c r="N637" s="17" t="s">
        <v>447</v>
      </c>
      <c r="O637" s="17">
        <v>2</v>
      </c>
      <c r="P637" s="17" t="s">
        <v>2383</v>
      </c>
    </row>
    <row r="638" spans="1:16" ht="12.75">
      <c r="A638" s="17" t="s">
        <v>2384</v>
      </c>
      <c r="B638" s="17" t="s">
        <v>447</v>
      </c>
      <c r="C638" s="17" t="s">
        <v>2385</v>
      </c>
      <c r="D638" s="17">
        <v>0</v>
      </c>
      <c r="E638" s="17">
        <v>1000</v>
      </c>
      <c r="F638" s="17">
        <v>0</v>
      </c>
      <c r="G638" s="17">
        <v>0</v>
      </c>
      <c r="H638" s="17" t="s">
        <v>447</v>
      </c>
      <c r="I638" s="17" t="s">
        <v>447</v>
      </c>
      <c r="J638" s="17" t="s">
        <v>250</v>
      </c>
      <c r="K638" s="17" t="s">
        <v>447</v>
      </c>
      <c r="L638" s="17">
        <v>7173</v>
      </c>
      <c r="M638" s="17" t="s">
        <v>447</v>
      </c>
      <c r="N638" s="17" t="s">
        <v>447</v>
      </c>
      <c r="O638" s="17">
        <v>2</v>
      </c>
      <c r="P638" s="17" t="s">
        <v>2386</v>
      </c>
    </row>
    <row r="639" spans="1:16" ht="12.75">
      <c r="A639" s="17" t="s">
        <v>2387</v>
      </c>
      <c r="B639" s="17" t="s">
        <v>447</v>
      </c>
      <c r="C639" s="17" t="s">
        <v>2388</v>
      </c>
      <c r="D639" s="17">
        <v>0</v>
      </c>
      <c r="E639" s="17">
        <v>1000</v>
      </c>
      <c r="F639" s="17">
        <v>0</v>
      </c>
      <c r="G639" s="17">
        <v>0</v>
      </c>
      <c r="H639" s="17" t="s">
        <v>447</v>
      </c>
      <c r="I639" s="17" t="s">
        <v>447</v>
      </c>
      <c r="J639" s="17" t="s">
        <v>250</v>
      </c>
      <c r="K639" s="17" t="s">
        <v>447</v>
      </c>
      <c r="L639" s="17">
        <v>38165</v>
      </c>
      <c r="M639" s="17" t="s">
        <v>447</v>
      </c>
      <c r="N639" s="17" t="s">
        <v>447</v>
      </c>
      <c r="O639" s="17">
        <v>2</v>
      </c>
      <c r="P639" s="17" t="s">
        <v>2389</v>
      </c>
    </row>
    <row r="640" spans="1:16" ht="12.75">
      <c r="A640" s="17" t="s">
        <v>2390</v>
      </c>
      <c r="B640" s="17" t="s">
        <v>447</v>
      </c>
      <c r="C640" s="17" t="s">
        <v>2391</v>
      </c>
      <c r="D640" s="17">
        <v>0</v>
      </c>
      <c r="E640" s="17">
        <v>1000</v>
      </c>
      <c r="F640" s="17">
        <v>0</v>
      </c>
      <c r="G640" s="17">
        <v>0</v>
      </c>
      <c r="H640" s="17" t="s">
        <v>447</v>
      </c>
      <c r="I640" s="17" t="s">
        <v>447</v>
      </c>
      <c r="J640" s="17" t="s">
        <v>250</v>
      </c>
      <c r="K640" s="17" t="s">
        <v>447</v>
      </c>
      <c r="L640" s="17">
        <v>48446</v>
      </c>
      <c r="M640" s="17" t="s">
        <v>447</v>
      </c>
      <c r="N640" s="17" t="s">
        <v>447</v>
      </c>
      <c r="O640" s="17">
        <v>2</v>
      </c>
      <c r="P640" s="17" t="s">
        <v>1650</v>
      </c>
    </row>
    <row r="641" spans="1:16" ht="12.75">
      <c r="A641" s="17" t="s">
        <v>2392</v>
      </c>
      <c r="B641" s="17" t="s">
        <v>2393</v>
      </c>
      <c r="C641" s="17" t="s">
        <v>2394</v>
      </c>
      <c r="D641" s="17">
        <v>0</v>
      </c>
      <c r="E641" s="17">
        <v>1000</v>
      </c>
      <c r="F641" s="17">
        <v>0</v>
      </c>
      <c r="G641" s="17">
        <v>0</v>
      </c>
      <c r="H641" s="17" t="s">
        <v>447</v>
      </c>
      <c r="I641" s="17" t="s">
        <v>447</v>
      </c>
      <c r="J641" s="17" t="s">
        <v>250</v>
      </c>
      <c r="K641" s="17" t="s">
        <v>447</v>
      </c>
      <c r="L641" s="17">
        <v>12172</v>
      </c>
      <c r="M641" s="17" t="s">
        <v>447</v>
      </c>
      <c r="N641" s="17" t="s">
        <v>447</v>
      </c>
      <c r="O641" s="17">
        <v>2</v>
      </c>
      <c r="P641" s="17" t="s">
        <v>2395</v>
      </c>
    </row>
    <row r="642" spans="1:16" ht="12.75">
      <c r="A642" s="17" t="s">
        <v>2396</v>
      </c>
      <c r="B642" s="17" t="s">
        <v>2397</v>
      </c>
      <c r="C642" s="17" t="s">
        <v>2398</v>
      </c>
      <c r="D642" s="17">
        <v>-1000</v>
      </c>
      <c r="E642" s="17">
        <v>1000</v>
      </c>
      <c r="F642" s="17">
        <v>0</v>
      </c>
      <c r="G642" s="17">
        <v>0</v>
      </c>
      <c r="H642" s="17" t="s">
        <v>447</v>
      </c>
      <c r="I642" s="17" t="s">
        <v>447</v>
      </c>
      <c r="J642" s="17" t="s">
        <v>250</v>
      </c>
      <c r="K642" s="17" t="s">
        <v>447</v>
      </c>
      <c r="L642" s="17">
        <v>12894</v>
      </c>
      <c r="M642" s="17" t="s">
        <v>447</v>
      </c>
      <c r="N642" s="17" t="s">
        <v>447</v>
      </c>
      <c r="O642" s="17">
        <v>2</v>
      </c>
      <c r="P642" s="17" t="s">
        <v>2399</v>
      </c>
    </row>
    <row r="643" spans="1:16" ht="12.75">
      <c r="A643" s="17" t="s">
        <v>252</v>
      </c>
      <c r="B643" s="17" t="s">
        <v>253</v>
      </c>
      <c r="C643" s="17" t="s">
        <v>2400</v>
      </c>
      <c r="D643" s="17">
        <v>-1000</v>
      </c>
      <c r="E643" s="17">
        <v>1000</v>
      </c>
      <c r="F643" s="17">
        <v>0</v>
      </c>
      <c r="G643" s="17">
        <v>0</v>
      </c>
      <c r="H643" s="17" t="s">
        <v>447</v>
      </c>
      <c r="I643" s="17" t="s">
        <v>447</v>
      </c>
      <c r="J643" s="17" t="s">
        <v>250</v>
      </c>
      <c r="K643" s="17" t="s">
        <v>447</v>
      </c>
      <c r="L643" s="17" t="s">
        <v>447</v>
      </c>
      <c r="M643" s="17" t="s">
        <v>447</v>
      </c>
      <c r="N643" s="17" t="s">
        <v>447</v>
      </c>
      <c r="O643" s="17">
        <v>1</v>
      </c>
      <c r="P643" s="17" t="s">
        <v>255</v>
      </c>
    </row>
    <row r="644" spans="1:16" ht="12.75">
      <c r="A644" s="17" t="s">
        <v>2401</v>
      </c>
      <c r="B644" s="17" t="s">
        <v>2402</v>
      </c>
      <c r="C644" s="17" t="s">
        <v>2403</v>
      </c>
      <c r="D644" s="17">
        <v>0</v>
      </c>
      <c r="E644" s="17">
        <v>1000</v>
      </c>
      <c r="F644" s="17">
        <v>0</v>
      </c>
      <c r="G644" s="17">
        <v>0</v>
      </c>
      <c r="H644" s="17" t="s">
        <v>447</v>
      </c>
      <c r="I644" s="17" t="s">
        <v>447</v>
      </c>
      <c r="J644" s="17" t="s">
        <v>2404</v>
      </c>
      <c r="K644" s="17" t="s">
        <v>447</v>
      </c>
      <c r="L644" s="17">
        <v>24353</v>
      </c>
      <c r="M644" s="17" t="s">
        <v>447</v>
      </c>
      <c r="N644" s="17" t="s">
        <v>447</v>
      </c>
      <c r="O644" s="17">
        <v>2</v>
      </c>
      <c r="P644" s="17" t="s">
        <v>2405</v>
      </c>
    </row>
    <row r="645" spans="1:16" ht="12.75">
      <c r="A645" s="17" t="s">
        <v>2406</v>
      </c>
      <c r="B645" s="17" t="s">
        <v>2407</v>
      </c>
      <c r="C645" s="17" t="s">
        <v>2408</v>
      </c>
      <c r="D645" s="17">
        <v>0</v>
      </c>
      <c r="E645" s="17">
        <v>1000</v>
      </c>
      <c r="F645" s="17">
        <v>0</v>
      </c>
      <c r="G645" s="17">
        <v>0</v>
      </c>
      <c r="H645" s="17" t="s">
        <v>447</v>
      </c>
      <c r="I645" s="17" t="s">
        <v>447</v>
      </c>
      <c r="J645" s="17" t="s">
        <v>447</v>
      </c>
      <c r="K645" s="17" t="s">
        <v>447</v>
      </c>
      <c r="L645" s="17">
        <v>8772</v>
      </c>
      <c r="M645" s="17" t="s">
        <v>447</v>
      </c>
      <c r="N645" s="17" t="s">
        <v>447</v>
      </c>
      <c r="O645" s="17">
        <v>2</v>
      </c>
      <c r="P645" s="17" t="s">
        <v>2409</v>
      </c>
    </row>
    <row r="646" spans="1:16" ht="12.75">
      <c r="A646" s="17" t="s">
        <v>2410</v>
      </c>
      <c r="B646" s="17" t="s">
        <v>2407</v>
      </c>
      <c r="C646" s="17" t="s">
        <v>2408</v>
      </c>
      <c r="D646" s="17">
        <v>0</v>
      </c>
      <c r="E646" s="17">
        <v>1000</v>
      </c>
      <c r="F646" s="17">
        <v>0</v>
      </c>
      <c r="G646" s="17">
        <v>0</v>
      </c>
      <c r="H646" s="17" t="s">
        <v>447</v>
      </c>
      <c r="I646" s="17" t="s">
        <v>447</v>
      </c>
      <c r="J646" s="17" t="s">
        <v>447</v>
      </c>
      <c r="K646" s="17" t="s">
        <v>447</v>
      </c>
      <c r="L646" s="17">
        <v>20809</v>
      </c>
      <c r="M646" s="17" t="s">
        <v>447</v>
      </c>
      <c r="N646" s="17" t="s">
        <v>447</v>
      </c>
      <c r="O646" s="17">
        <v>2</v>
      </c>
      <c r="P646" s="17" t="s">
        <v>2409</v>
      </c>
    </row>
    <row r="647" spans="1:16" ht="12.75">
      <c r="A647" s="17" t="s">
        <v>2411</v>
      </c>
      <c r="B647" s="17" t="s">
        <v>2412</v>
      </c>
      <c r="C647" s="17" t="s">
        <v>2413</v>
      </c>
      <c r="D647" s="17">
        <v>-1000</v>
      </c>
      <c r="E647" s="17">
        <v>1000</v>
      </c>
      <c r="F647" s="17">
        <v>0</v>
      </c>
      <c r="G647" s="17">
        <v>0</v>
      </c>
      <c r="H647" s="17" t="s">
        <v>447</v>
      </c>
      <c r="I647" s="17" t="s">
        <v>447</v>
      </c>
      <c r="J647" s="17" t="s">
        <v>447</v>
      </c>
      <c r="K647" s="17" t="s">
        <v>447</v>
      </c>
      <c r="L647" s="17">
        <v>45535</v>
      </c>
      <c r="M647" s="17" t="s">
        <v>447</v>
      </c>
      <c r="N647" s="17" t="s">
        <v>447</v>
      </c>
      <c r="O647" s="17">
        <v>2</v>
      </c>
      <c r="P647" s="17" t="s">
        <v>2414</v>
      </c>
    </row>
    <row r="648" spans="1:16" ht="12.75">
      <c r="A648" s="17" t="s">
        <v>2415</v>
      </c>
      <c r="B648" s="17" t="s">
        <v>2416</v>
      </c>
      <c r="C648" s="17" t="s">
        <v>2417</v>
      </c>
      <c r="D648" s="17">
        <v>-1000</v>
      </c>
      <c r="E648" s="17">
        <v>1000</v>
      </c>
      <c r="F648" s="17">
        <v>0</v>
      </c>
      <c r="G648" s="17">
        <v>0</v>
      </c>
      <c r="H648" s="17" t="s">
        <v>447</v>
      </c>
      <c r="I648" s="17" t="s">
        <v>447</v>
      </c>
      <c r="J648" s="17" t="s">
        <v>447</v>
      </c>
      <c r="K648" s="17" t="s">
        <v>447</v>
      </c>
      <c r="L648" s="17">
        <v>45535</v>
      </c>
      <c r="M648" s="17" t="s">
        <v>447</v>
      </c>
      <c r="N648" s="17" t="s">
        <v>447</v>
      </c>
      <c r="O648" s="17">
        <v>2</v>
      </c>
      <c r="P648" s="17" t="s">
        <v>2418</v>
      </c>
    </row>
    <row r="649" spans="1:16" ht="12.75">
      <c r="A649" s="17" t="s">
        <v>2419</v>
      </c>
      <c r="B649" s="17" t="s">
        <v>2420</v>
      </c>
      <c r="C649" s="17" t="s">
        <v>2421</v>
      </c>
      <c r="D649" s="17">
        <v>0</v>
      </c>
      <c r="E649" s="17">
        <v>1000</v>
      </c>
      <c r="F649" s="17">
        <v>0</v>
      </c>
      <c r="G649" s="17">
        <v>0</v>
      </c>
      <c r="H649" s="17" t="s">
        <v>447</v>
      </c>
      <c r="I649" s="17" t="s">
        <v>447</v>
      </c>
      <c r="J649" s="17" t="s">
        <v>447</v>
      </c>
      <c r="K649" s="17" t="s">
        <v>447</v>
      </c>
      <c r="L649" s="17">
        <v>45535</v>
      </c>
      <c r="M649" s="17" t="s">
        <v>447</v>
      </c>
      <c r="N649" s="17" t="s">
        <v>447</v>
      </c>
      <c r="O649" s="17">
        <v>2</v>
      </c>
      <c r="P649" s="17" t="s">
        <v>2422</v>
      </c>
    </row>
    <row r="650" spans="1:16" ht="12.75">
      <c r="A650" s="17" t="s">
        <v>2423</v>
      </c>
      <c r="B650" s="17" t="s">
        <v>2424</v>
      </c>
      <c r="C650" s="17" t="s">
        <v>2425</v>
      </c>
      <c r="D650" s="17">
        <v>-1000</v>
      </c>
      <c r="E650" s="17">
        <v>1000</v>
      </c>
      <c r="F650" s="17">
        <v>0</v>
      </c>
      <c r="G650" s="17">
        <v>0</v>
      </c>
      <c r="H650" s="17" t="s">
        <v>447</v>
      </c>
      <c r="I650" s="17" t="s">
        <v>447</v>
      </c>
      <c r="J650" s="17" t="s">
        <v>2404</v>
      </c>
      <c r="K650" s="17" t="s">
        <v>447</v>
      </c>
      <c r="L650" s="17">
        <v>18246</v>
      </c>
      <c r="M650" s="17" t="s">
        <v>447</v>
      </c>
      <c r="N650" s="17" t="s">
        <v>447</v>
      </c>
      <c r="O650" s="17">
        <v>2</v>
      </c>
      <c r="P650" s="17" t="s">
        <v>2426</v>
      </c>
    </row>
    <row r="651" spans="1:16" ht="12.75">
      <c r="A651" s="17" t="s">
        <v>2427</v>
      </c>
      <c r="B651" s="17" t="s">
        <v>2428</v>
      </c>
      <c r="C651" s="17" t="s">
        <v>2429</v>
      </c>
      <c r="D651" s="17">
        <v>0</v>
      </c>
      <c r="E651" s="17">
        <v>1000</v>
      </c>
      <c r="F651" s="17">
        <v>0</v>
      </c>
      <c r="G651" s="17">
        <v>0</v>
      </c>
      <c r="H651" s="17" t="s">
        <v>447</v>
      </c>
      <c r="I651" s="17" t="s">
        <v>447</v>
      </c>
      <c r="J651" s="17" t="s">
        <v>447</v>
      </c>
      <c r="K651" s="17" t="s">
        <v>447</v>
      </c>
      <c r="L651" s="17">
        <v>43429</v>
      </c>
      <c r="M651" s="17" t="s">
        <v>447</v>
      </c>
      <c r="N651" s="17" t="s">
        <v>447</v>
      </c>
      <c r="O651" s="17">
        <v>2</v>
      </c>
      <c r="P651" s="17" t="s">
        <v>2430</v>
      </c>
    </row>
    <row r="652" spans="1:16" ht="12.75">
      <c r="A652" s="17" t="s">
        <v>2431</v>
      </c>
      <c r="B652" s="17" t="s">
        <v>2432</v>
      </c>
      <c r="C652" s="17" t="s">
        <v>2433</v>
      </c>
      <c r="D652" s="17">
        <v>-1000</v>
      </c>
      <c r="E652" s="17">
        <v>1000</v>
      </c>
      <c r="F652" s="17">
        <v>0</v>
      </c>
      <c r="G652" s="17">
        <v>0</v>
      </c>
      <c r="H652" s="17" t="s">
        <v>447</v>
      </c>
      <c r="I652" s="17" t="s">
        <v>447</v>
      </c>
      <c r="J652" s="17" t="s">
        <v>447</v>
      </c>
      <c r="K652" s="17" t="s">
        <v>447</v>
      </c>
      <c r="L652" s="17">
        <v>43277</v>
      </c>
      <c r="M652" s="17" t="s">
        <v>447</v>
      </c>
      <c r="N652" s="17" t="s">
        <v>447</v>
      </c>
      <c r="O652" s="17">
        <v>2</v>
      </c>
      <c r="P652" s="17" t="s">
        <v>2434</v>
      </c>
    </row>
    <row r="653" spans="1:16" ht="12.75">
      <c r="A653" s="17" t="s">
        <v>2435</v>
      </c>
      <c r="B653" s="17" t="s">
        <v>447</v>
      </c>
      <c r="C653" s="17" t="s">
        <v>2436</v>
      </c>
      <c r="D653" s="17">
        <v>-1000</v>
      </c>
      <c r="E653" s="17">
        <v>1000</v>
      </c>
      <c r="F653" s="17">
        <v>0</v>
      </c>
      <c r="G653" s="17">
        <v>0</v>
      </c>
      <c r="H653" s="17" t="s">
        <v>447</v>
      </c>
      <c r="I653" s="17" t="s">
        <v>447</v>
      </c>
      <c r="J653" s="17" t="s">
        <v>447</v>
      </c>
      <c r="K653" s="17" t="s">
        <v>447</v>
      </c>
      <c r="L653" s="17">
        <v>43288</v>
      </c>
      <c r="M653" s="17" t="s">
        <v>447</v>
      </c>
      <c r="N653" s="17" t="s">
        <v>447</v>
      </c>
      <c r="O653" s="17">
        <v>2</v>
      </c>
      <c r="P653" s="17" t="s">
        <v>2437</v>
      </c>
    </row>
    <row r="654" spans="1:16" ht="12.75">
      <c r="A654" s="17" t="s">
        <v>2438</v>
      </c>
      <c r="B654" s="17" t="s">
        <v>2439</v>
      </c>
      <c r="C654" s="17" t="s">
        <v>2440</v>
      </c>
      <c r="D654" s="17">
        <v>-1000</v>
      </c>
      <c r="E654" s="17">
        <v>1000</v>
      </c>
      <c r="F654" s="17">
        <v>0</v>
      </c>
      <c r="G654" s="17">
        <v>0</v>
      </c>
      <c r="H654" s="17" t="s">
        <v>447</v>
      </c>
      <c r="I654" s="17" t="s">
        <v>447</v>
      </c>
      <c r="J654" s="17" t="s">
        <v>447</v>
      </c>
      <c r="K654" s="17" t="s">
        <v>447</v>
      </c>
      <c r="L654" s="17">
        <v>3267</v>
      </c>
      <c r="M654" s="17" t="s">
        <v>447</v>
      </c>
      <c r="N654" s="17" t="s">
        <v>447</v>
      </c>
      <c r="O654" s="17">
        <v>2</v>
      </c>
      <c r="P654" s="17" t="s">
        <v>2441</v>
      </c>
    </row>
    <row r="655" spans="1:16" ht="12.75">
      <c r="A655" s="17" t="s">
        <v>2442</v>
      </c>
      <c r="B655" s="17" t="s">
        <v>447</v>
      </c>
      <c r="C655" s="17" t="s">
        <v>2443</v>
      </c>
      <c r="D655" s="17">
        <v>-1000</v>
      </c>
      <c r="E655" s="17">
        <v>1000</v>
      </c>
      <c r="F655" s="17">
        <v>0</v>
      </c>
      <c r="G655" s="17">
        <v>0</v>
      </c>
      <c r="H655" s="17" t="s">
        <v>447</v>
      </c>
      <c r="I655" s="17" t="s">
        <v>447</v>
      </c>
      <c r="J655" s="17" t="s">
        <v>447</v>
      </c>
      <c r="K655" s="17" t="s">
        <v>447</v>
      </c>
      <c r="L655" s="17">
        <v>51609</v>
      </c>
      <c r="M655" s="17" t="s">
        <v>447</v>
      </c>
      <c r="N655" s="17" t="s">
        <v>447</v>
      </c>
      <c r="O655" s="17">
        <v>2</v>
      </c>
      <c r="P655" s="17" t="s">
        <v>2444</v>
      </c>
    </row>
    <row r="656" spans="1:16" ht="12.75">
      <c r="A656" s="17" t="s">
        <v>2445</v>
      </c>
      <c r="B656" s="17" t="s">
        <v>447</v>
      </c>
      <c r="C656" s="17" t="s">
        <v>2446</v>
      </c>
      <c r="D656" s="17">
        <v>-1000</v>
      </c>
      <c r="E656" s="17">
        <v>1000</v>
      </c>
      <c r="F656" s="17">
        <v>0</v>
      </c>
      <c r="G656" s="17">
        <v>0</v>
      </c>
      <c r="H656" s="17" t="s">
        <v>447</v>
      </c>
      <c r="I656" s="17" t="s">
        <v>447</v>
      </c>
      <c r="J656" s="17" t="s">
        <v>447</v>
      </c>
      <c r="K656" s="17" t="s">
        <v>447</v>
      </c>
      <c r="L656" s="17" t="s">
        <v>2447</v>
      </c>
      <c r="M656" s="17" t="s">
        <v>447</v>
      </c>
      <c r="N656" s="17" t="s">
        <v>447</v>
      </c>
      <c r="O656" s="17">
        <v>2</v>
      </c>
      <c r="P656" s="17" t="s">
        <v>2444</v>
      </c>
    </row>
    <row r="657" spans="1:16" ht="12.75">
      <c r="A657" s="17" t="s">
        <v>2448</v>
      </c>
      <c r="B657" s="17" t="s">
        <v>447</v>
      </c>
      <c r="C657" s="17" t="s">
        <v>2449</v>
      </c>
      <c r="D657" s="17">
        <v>-1000</v>
      </c>
      <c r="E657" s="17">
        <v>1000</v>
      </c>
      <c r="F657" s="17">
        <v>0</v>
      </c>
      <c r="G657" s="17">
        <v>0</v>
      </c>
      <c r="H657" s="17" t="s">
        <v>447</v>
      </c>
      <c r="I657" s="17" t="s">
        <v>447</v>
      </c>
      <c r="J657" s="17" t="s">
        <v>447</v>
      </c>
      <c r="K657" s="17" t="s">
        <v>447</v>
      </c>
      <c r="L657" s="17">
        <v>23059</v>
      </c>
      <c r="M657" s="17" t="s">
        <v>447</v>
      </c>
      <c r="N657" s="17" t="s">
        <v>447</v>
      </c>
      <c r="O657" s="17">
        <v>2</v>
      </c>
      <c r="P657" s="17" t="s">
        <v>2444</v>
      </c>
    </row>
    <row r="658" spans="1:16" ht="12.75">
      <c r="A658" s="17" t="s">
        <v>2450</v>
      </c>
      <c r="B658" s="17" t="s">
        <v>447</v>
      </c>
      <c r="C658" s="17" t="s">
        <v>2451</v>
      </c>
      <c r="D658" s="17">
        <v>-1000</v>
      </c>
      <c r="E658" s="17">
        <v>1000</v>
      </c>
      <c r="F658" s="17">
        <v>0</v>
      </c>
      <c r="G658" s="17">
        <v>0</v>
      </c>
      <c r="H658" s="17" t="s">
        <v>447</v>
      </c>
      <c r="I658" s="17" t="s">
        <v>447</v>
      </c>
      <c r="J658" s="17" t="s">
        <v>15</v>
      </c>
      <c r="K658" s="17" t="s">
        <v>447</v>
      </c>
      <c r="L658" s="17" t="s">
        <v>2452</v>
      </c>
      <c r="M658" s="17" t="s">
        <v>447</v>
      </c>
      <c r="N658" s="17" t="s">
        <v>447</v>
      </c>
      <c r="O658" s="17">
        <v>2</v>
      </c>
      <c r="P658" s="17" t="s">
        <v>738</v>
      </c>
    </row>
    <row r="659" spans="1:16" ht="12.75">
      <c r="A659" s="17" t="s">
        <v>2453</v>
      </c>
      <c r="B659" s="17" t="s">
        <v>2454</v>
      </c>
      <c r="C659" s="17" t="s">
        <v>2455</v>
      </c>
      <c r="D659" s="17">
        <v>-1000</v>
      </c>
      <c r="E659" s="17">
        <v>1000</v>
      </c>
      <c r="F659" s="17">
        <v>0</v>
      </c>
      <c r="G659" s="17">
        <v>0</v>
      </c>
      <c r="H659" s="17" t="s">
        <v>447</v>
      </c>
      <c r="I659" s="17" t="s">
        <v>447</v>
      </c>
      <c r="J659" s="17" t="s">
        <v>15</v>
      </c>
      <c r="K659" s="17" t="s">
        <v>447</v>
      </c>
      <c r="L659" s="17" t="s">
        <v>2456</v>
      </c>
      <c r="M659" s="17" t="s">
        <v>447</v>
      </c>
      <c r="N659" s="17" t="s">
        <v>447</v>
      </c>
      <c r="O659" s="17">
        <v>2</v>
      </c>
      <c r="P659" s="17" t="s">
        <v>738</v>
      </c>
    </row>
    <row r="660" spans="1:16" ht="12.75">
      <c r="A660" s="17" t="s">
        <v>2457</v>
      </c>
      <c r="B660" s="17" t="s">
        <v>447</v>
      </c>
      <c r="C660" s="17" t="s">
        <v>2458</v>
      </c>
      <c r="D660" s="17">
        <v>0</v>
      </c>
      <c r="E660" s="17">
        <v>1000</v>
      </c>
      <c r="F660" s="17">
        <v>0</v>
      </c>
      <c r="G660" s="17">
        <v>0</v>
      </c>
      <c r="H660" s="17" t="s">
        <v>447</v>
      </c>
      <c r="I660" s="17" t="s">
        <v>447</v>
      </c>
      <c r="J660" s="17" t="s">
        <v>447</v>
      </c>
      <c r="K660" s="17" t="s">
        <v>447</v>
      </c>
      <c r="L660" s="17" t="s">
        <v>447</v>
      </c>
      <c r="M660" s="17" t="s">
        <v>447</v>
      </c>
      <c r="N660" s="17" t="s">
        <v>447</v>
      </c>
      <c r="O660" s="17">
        <v>1</v>
      </c>
      <c r="P660" s="17" t="s">
        <v>447</v>
      </c>
    </row>
    <row r="661" spans="1:16" ht="12.75">
      <c r="A661" s="17" t="s">
        <v>2459</v>
      </c>
      <c r="B661" s="17" t="s">
        <v>447</v>
      </c>
      <c r="C661" s="17" t="s">
        <v>2460</v>
      </c>
      <c r="D661" s="17">
        <v>0</v>
      </c>
      <c r="E661" s="17">
        <v>1000</v>
      </c>
      <c r="F661" s="17">
        <v>0</v>
      </c>
      <c r="G661" s="17">
        <v>0</v>
      </c>
      <c r="H661" s="17" t="s">
        <v>447</v>
      </c>
      <c r="I661" s="17" t="s">
        <v>447</v>
      </c>
      <c r="J661" s="17" t="s">
        <v>447</v>
      </c>
      <c r="K661" s="17" t="s">
        <v>447</v>
      </c>
      <c r="L661" s="17" t="s">
        <v>447</v>
      </c>
      <c r="M661" s="17" t="s">
        <v>447</v>
      </c>
      <c r="N661" s="17" t="s">
        <v>447</v>
      </c>
      <c r="O661" s="17">
        <v>1</v>
      </c>
      <c r="P661" s="17" t="s">
        <v>447</v>
      </c>
    </row>
    <row r="662" spans="1:16" ht="12.75">
      <c r="A662" s="17" t="s">
        <v>2461</v>
      </c>
      <c r="B662" s="17" t="s">
        <v>2462</v>
      </c>
      <c r="C662" s="17" t="s">
        <v>2463</v>
      </c>
      <c r="D662" s="17">
        <v>0</v>
      </c>
      <c r="E662" s="17">
        <v>1000</v>
      </c>
      <c r="F662" s="17">
        <v>0</v>
      </c>
      <c r="G662" s="17">
        <v>0</v>
      </c>
      <c r="H662" s="17" t="s">
        <v>447</v>
      </c>
      <c r="I662" s="17" t="s">
        <v>447</v>
      </c>
      <c r="J662" s="17" t="s">
        <v>447</v>
      </c>
      <c r="K662" s="17" t="s">
        <v>447</v>
      </c>
      <c r="L662" s="17">
        <v>51609</v>
      </c>
      <c r="M662" s="17" t="s">
        <v>447</v>
      </c>
      <c r="N662" s="17" t="s">
        <v>447</v>
      </c>
      <c r="O662" s="17">
        <v>2</v>
      </c>
      <c r="P662" s="17" t="s">
        <v>233</v>
      </c>
    </row>
    <row r="663" spans="1:16" ht="12.75">
      <c r="A663" s="17" t="s">
        <v>2464</v>
      </c>
      <c r="B663" s="17" t="s">
        <v>2465</v>
      </c>
      <c r="C663" s="17" t="s">
        <v>2466</v>
      </c>
      <c r="D663" s="17">
        <v>-1000</v>
      </c>
      <c r="E663" s="17">
        <v>1000</v>
      </c>
      <c r="F663" s="17">
        <v>0</v>
      </c>
      <c r="G663" s="17">
        <v>0</v>
      </c>
      <c r="H663" s="17" t="s">
        <v>447</v>
      </c>
      <c r="I663" s="17" t="s">
        <v>447</v>
      </c>
      <c r="J663" s="17" t="s">
        <v>447</v>
      </c>
      <c r="K663" s="17" t="s">
        <v>447</v>
      </c>
      <c r="L663" s="17" t="s">
        <v>447</v>
      </c>
      <c r="M663" s="17" t="s">
        <v>447</v>
      </c>
      <c r="N663" s="17" t="s">
        <v>447</v>
      </c>
      <c r="O663" s="17">
        <v>1</v>
      </c>
      <c r="P663" s="17" t="s">
        <v>447</v>
      </c>
    </row>
    <row r="664" spans="1:16" ht="12.75">
      <c r="A664" s="17" t="s">
        <v>2467</v>
      </c>
      <c r="B664" s="17" t="s">
        <v>2468</v>
      </c>
      <c r="C664" s="17" t="s">
        <v>2469</v>
      </c>
      <c r="D664" s="17">
        <v>0</v>
      </c>
      <c r="E664" s="17">
        <v>1000</v>
      </c>
      <c r="F664" s="17">
        <v>0</v>
      </c>
      <c r="G664" s="17">
        <v>0</v>
      </c>
      <c r="H664" s="17" t="s">
        <v>447</v>
      </c>
      <c r="I664" s="17" t="s">
        <v>447</v>
      </c>
      <c r="J664" s="17" t="s">
        <v>15</v>
      </c>
      <c r="K664" s="17" t="s">
        <v>447</v>
      </c>
      <c r="L664" s="17">
        <v>13175</v>
      </c>
      <c r="M664" s="17" t="s">
        <v>447</v>
      </c>
      <c r="N664" s="17" t="s">
        <v>447</v>
      </c>
      <c r="O664" s="17">
        <v>2</v>
      </c>
      <c r="P664" s="17" t="s">
        <v>2470</v>
      </c>
    </row>
    <row r="665" spans="1:16" ht="12.75">
      <c r="A665" s="17" t="s">
        <v>2471</v>
      </c>
      <c r="B665" s="17" t="s">
        <v>2468</v>
      </c>
      <c r="C665" s="17" t="s">
        <v>2472</v>
      </c>
      <c r="D665" s="17">
        <v>0</v>
      </c>
      <c r="E665" s="17">
        <v>1000</v>
      </c>
      <c r="F665" s="17">
        <v>0</v>
      </c>
      <c r="G665" s="17">
        <v>0</v>
      </c>
      <c r="H665" s="17" t="s">
        <v>447</v>
      </c>
      <c r="I665" s="17" t="s">
        <v>447</v>
      </c>
      <c r="J665" s="17" t="s">
        <v>15</v>
      </c>
      <c r="K665" s="17" t="s">
        <v>447</v>
      </c>
      <c r="L665" s="17">
        <v>13175</v>
      </c>
      <c r="M665" s="17" t="s">
        <v>447</v>
      </c>
      <c r="N665" s="17" t="s">
        <v>447</v>
      </c>
      <c r="O665" s="17">
        <v>2</v>
      </c>
      <c r="P665" s="17" t="s">
        <v>2470</v>
      </c>
    </row>
    <row r="666" spans="1:16" ht="12.75">
      <c r="A666" s="17" t="s">
        <v>256</v>
      </c>
      <c r="B666" s="17" t="s">
        <v>257</v>
      </c>
      <c r="C666" s="17" t="s">
        <v>2473</v>
      </c>
      <c r="D666" s="17">
        <v>0</v>
      </c>
      <c r="E666" s="17">
        <v>1000</v>
      </c>
      <c r="F666" s="17">
        <v>0</v>
      </c>
      <c r="G666" s="17">
        <v>0</v>
      </c>
      <c r="H666" s="17" t="s">
        <v>447</v>
      </c>
      <c r="I666" s="17" t="s">
        <v>447</v>
      </c>
      <c r="J666" s="17" t="s">
        <v>447</v>
      </c>
      <c r="K666" s="17" t="s">
        <v>447</v>
      </c>
      <c r="L666" s="17" t="s">
        <v>447</v>
      </c>
      <c r="M666" s="17" t="s">
        <v>447</v>
      </c>
      <c r="N666" s="17" t="s">
        <v>447</v>
      </c>
      <c r="O666" s="17">
        <v>1</v>
      </c>
      <c r="P666" s="17" t="s">
        <v>259</v>
      </c>
    </row>
    <row r="667" spans="1:16" ht="12.75">
      <c r="A667" s="17" t="s">
        <v>260</v>
      </c>
      <c r="B667" s="17" t="s">
        <v>257</v>
      </c>
      <c r="C667" s="17" t="s">
        <v>2474</v>
      </c>
      <c r="D667" s="17">
        <v>0</v>
      </c>
      <c r="E667" s="17">
        <v>1000</v>
      </c>
      <c r="F667" s="17">
        <v>0</v>
      </c>
      <c r="G667" s="17">
        <v>0</v>
      </c>
      <c r="H667" s="17" t="s">
        <v>447</v>
      </c>
      <c r="I667" s="17" t="s">
        <v>447</v>
      </c>
      <c r="J667" s="17" t="s">
        <v>447</v>
      </c>
      <c r="K667" s="17" t="s">
        <v>447</v>
      </c>
      <c r="L667" s="17" t="s">
        <v>447</v>
      </c>
      <c r="M667" s="17" t="s">
        <v>447</v>
      </c>
      <c r="N667" s="17" t="s">
        <v>447</v>
      </c>
      <c r="O667" s="17">
        <v>1</v>
      </c>
      <c r="P667" s="17" t="s">
        <v>259</v>
      </c>
    </row>
    <row r="668" spans="1:16" ht="12.75">
      <c r="A668" s="17" t="s">
        <v>2475</v>
      </c>
      <c r="B668" s="17" t="s">
        <v>2476</v>
      </c>
      <c r="C668" s="17" t="s">
        <v>2477</v>
      </c>
      <c r="D668" s="17">
        <v>-1000</v>
      </c>
      <c r="E668" s="17">
        <v>1000</v>
      </c>
      <c r="F668" s="17">
        <v>0</v>
      </c>
      <c r="G668" s="17">
        <v>0</v>
      </c>
      <c r="H668" s="17" t="s">
        <v>447</v>
      </c>
      <c r="I668" s="17" t="s">
        <v>447</v>
      </c>
      <c r="J668" s="17" t="s">
        <v>447</v>
      </c>
      <c r="K668" s="17" t="s">
        <v>447</v>
      </c>
      <c r="L668" s="17" t="s">
        <v>2478</v>
      </c>
      <c r="M668" s="17" t="s">
        <v>447</v>
      </c>
      <c r="N668" s="17" t="s">
        <v>447</v>
      </c>
      <c r="O668" s="17">
        <v>2</v>
      </c>
      <c r="P668" s="17" t="s">
        <v>2479</v>
      </c>
    </row>
    <row r="669" spans="1:16" ht="12.75">
      <c r="A669" s="17" t="s">
        <v>2480</v>
      </c>
      <c r="B669" s="17" t="s">
        <v>2481</v>
      </c>
      <c r="C669" s="17" t="s">
        <v>2482</v>
      </c>
      <c r="D669" s="17">
        <v>-1000</v>
      </c>
      <c r="E669" s="17">
        <v>1000</v>
      </c>
      <c r="F669" s="17">
        <v>0</v>
      </c>
      <c r="G669" s="17">
        <v>0</v>
      </c>
      <c r="H669" s="17" t="s">
        <v>447</v>
      </c>
      <c r="I669" s="17" t="s">
        <v>447</v>
      </c>
      <c r="J669" s="17" t="s">
        <v>447</v>
      </c>
      <c r="K669" s="17" t="s">
        <v>447</v>
      </c>
      <c r="L669" s="17">
        <v>34747</v>
      </c>
      <c r="M669" s="17" t="s">
        <v>447</v>
      </c>
      <c r="N669" s="17" t="s">
        <v>447</v>
      </c>
      <c r="O669" s="17">
        <v>2</v>
      </c>
      <c r="P669" s="17" t="s">
        <v>2483</v>
      </c>
    </row>
    <row r="670" spans="1:16" ht="12.75">
      <c r="A670" s="17" t="s">
        <v>2484</v>
      </c>
      <c r="B670" s="17" t="s">
        <v>2485</v>
      </c>
      <c r="C670" s="17" t="s">
        <v>2486</v>
      </c>
      <c r="D670" s="17">
        <v>-1000</v>
      </c>
      <c r="E670" s="17">
        <v>1000</v>
      </c>
      <c r="F670" s="17">
        <v>0</v>
      </c>
      <c r="G670" s="17">
        <v>0</v>
      </c>
      <c r="H670" s="17" t="s">
        <v>447</v>
      </c>
      <c r="I670" s="17" t="s">
        <v>447</v>
      </c>
      <c r="J670" s="17" t="s">
        <v>447</v>
      </c>
      <c r="K670" s="17" t="s">
        <v>447</v>
      </c>
      <c r="L670" s="17" t="s">
        <v>2487</v>
      </c>
      <c r="M670" s="17" t="s">
        <v>447</v>
      </c>
      <c r="N670" s="17" t="s">
        <v>447</v>
      </c>
      <c r="O670" s="17">
        <v>2</v>
      </c>
      <c r="P670" s="17" t="s">
        <v>2488</v>
      </c>
    </row>
    <row r="671" spans="1:16" ht="12.75">
      <c r="A671" s="17" t="s">
        <v>2489</v>
      </c>
      <c r="B671" s="17" t="s">
        <v>2490</v>
      </c>
      <c r="C671" s="17" t="s">
        <v>2491</v>
      </c>
      <c r="D671" s="17">
        <v>-1000</v>
      </c>
      <c r="E671" s="17">
        <v>1000</v>
      </c>
      <c r="F671" s="17">
        <v>0</v>
      </c>
      <c r="G671" s="17">
        <v>0</v>
      </c>
      <c r="H671" s="17" t="s">
        <v>447</v>
      </c>
      <c r="I671" s="17" t="s">
        <v>447</v>
      </c>
      <c r="J671" s="17" t="s">
        <v>447</v>
      </c>
      <c r="K671" s="17" t="s">
        <v>447</v>
      </c>
      <c r="L671" s="17">
        <v>10025</v>
      </c>
      <c r="M671" s="17" t="s">
        <v>447</v>
      </c>
      <c r="N671" s="17" t="s">
        <v>447</v>
      </c>
      <c r="O671" s="17">
        <v>2</v>
      </c>
      <c r="P671" s="17" t="s">
        <v>2492</v>
      </c>
    </row>
    <row r="672" spans="1:16" ht="12.75">
      <c r="A672" s="17" t="s">
        <v>2493</v>
      </c>
      <c r="B672" s="17" t="s">
        <v>2494</v>
      </c>
      <c r="C672" s="17" t="s">
        <v>2495</v>
      </c>
      <c r="D672" s="17">
        <v>-1000</v>
      </c>
      <c r="E672" s="17">
        <v>1000</v>
      </c>
      <c r="F672" s="17">
        <v>0</v>
      </c>
      <c r="G672" s="17">
        <v>0</v>
      </c>
      <c r="H672" s="17" t="s">
        <v>447</v>
      </c>
      <c r="I672" s="17" t="s">
        <v>447</v>
      </c>
      <c r="J672" s="17" t="s">
        <v>447</v>
      </c>
      <c r="K672" s="17" t="s">
        <v>447</v>
      </c>
      <c r="L672" s="17">
        <v>3140</v>
      </c>
      <c r="M672" s="17" t="s">
        <v>447</v>
      </c>
      <c r="N672" s="17" t="s">
        <v>447</v>
      </c>
      <c r="O672" s="17">
        <v>2</v>
      </c>
      <c r="P672" s="17" t="s">
        <v>2496</v>
      </c>
    </row>
    <row r="673" spans="1:16" ht="12.75">
      <c r="A673" s="17" t="s">
        <v>2497</v>
      </c>
      <c r="B673" s="17" t="s">
        <v>2498</v>
      </c>
      <c r="C673" s="17" t="s">
        <v>2499</v>
      </c>
      <c r="D673" s="17">
        <v>-1000</v>
      </c>
      <c r="E673" s="17">
        <v>1000</v>
      </c>
      <c r="F673" s="17">
        <v>0</v>
      </c>
      <c r="G673" s="17">
        <v>0</v>
      </c>
      <c r="H673" s="17" t="s">
        <v>447</v>
      </c>
      <c r="I673" s="17" t="s">
        <v>447</v>
      </c>
      <c r="J673" s="17" t="s">
        <v>447</v>
      </c>
      <c r="K673" s="17" t="s">
        <v>447</v>
      </c>
      <c r="L673" s="17">
        <v>3140</v>
      </c>
      <c r="M673" s="17" t="s">
        <v>447</v>
      </c>
      <c r="N673" s="17" t="s">
        <v>447</v>
      </c>
      <c r="O673" s="17">
        <v>2</v>
      </c>
      <c r="P673" s="17" t="s">
        <v>2500</v>
      </c>
    </row>
    <row r="674" spans="1:16" ht="12.75">
      <c r="A674" s="17" t="s">
        <v>2501</v>
      </c>
      <c r="B674" s="17" t="s">
        <v>2502</v>
      </c>
      <c r="C674" s="17" t="s">
        <v>2503</v>
      </c>
      <c r="D674" s="17">
        <v>-1000</v>
      </c>
      <c r="E674" s="17">
        <v>1000</v>
      </c>
      <c r="F674" s="17">
        <v>0</v>
      </c>
      <c r="G674" s="17">
        <v>0</v>
      </c>
      <c r="H674" s="17" t="s">
        <v>447</v>
      </c>
      <c r="I674" s="17" t="s">
        <v>447</v>
      </c>
      <c r="J674" s="17" t="s">
        <v>447</v>
      </c>
      <c r="K674" s="17" t="s">
        <v>447</v>
      </c>
      <c r="L674" s="17">
        <v>50453</v>
      </c>
      <c r="M674" s="17" t="s">
        <v>447</v>
      </c>
      <c r="N674" s="17" t="s">
        <v>447</v>
      </c>
      <c r="O674" s="17">
        <v>2</v>
      </c>
      <c r="P674" s="17" t="s">
        <v>2504</v>
      </c>
    </row>
    <row r="675" spans="1:16" ht="12.75">
      <c r="A675" s="17" t="s">
        <v>2505</v>
      </c>
      <c r="B675" s="17" t="s">
        <v>2506</v>
      </c>
      <c r="C675" s="17" t="s">
        <v>2507</v>
      </c>
      <c r="D675" s="17">
        <v>-1000</v>
      </c>
      <c r="E675" s="17">
        <v>1000</v>
      </c>
      <c r="F675" s="17">
        <v>0</v>
      </c>
      <c r="G675" s="17">
        <v>0</v>
      </c>
      <c r="H675" s="17" t="s">
        <v>447</v>
      </c>
      <c r="I675" s="17" t="s">
        <v>447</v>
      </c>
      <c r="J675" s="17" t="s">
        <v>447</v>
      </c>
      <c r="K675" s="17" t="s">
        <v>447</v>
      </c>
      <c r="L675" s="17">
        <v>19324</v>
      </c>
      <c r="M675" s="17" t="s">
        <v>447</v>
      </c>
      <c r="N675" s="17" t="s">
        <v>447</v>
      </c>
      <c r="O675" s="17">
        <v>2</v>
      </c>
      <c r="P675" s="17" t="s">
        <v>2508</v>
      </c>
    </row>
    <row r="676" spans="1:16" ht="12.75">
      <c r="A676" s="17" t="s">
        <v>2509</v>
      </c>
      <c r="B676" s="17" t="s">
        <v>2510</v>
      </c>
      <c r="C676" s="17" t="s">
        <v>2511</v>
      </c>
      <c r="D676" s="17">
        <v>0</v>
      </c>
      <c r="E676" s="17">
        <v>1000</v>
      </c>
      <c r="F676" s="17">
        <v>0</v>
      </c>
      <c r="G676" s="17">
        <v>0</v>
      </c>
      <c r="H676" s="17" t="s">
        <v>447</v>
      </c>
      <c r="I676" s="17" t="s">
        <v>447</v>
      </c>
      <c r="J676" s="17" t="s">
        <v>447</v>
      </c>
      <c r="K676" s="17" t="s">
        <v>447</v>
      </c>
      <c r="L676" s="17" t="s">
        <v>2512</v>
      </c>
      <c r="M676" s="17" t="s">
        <v>447</v>
      </c>
      <c r="N676" s="17" t="s">
        <v>447</v>
      </c>
      <c r="O676" s="17">
        <v>2</v>
      </c>
      <c r="P676" s="17" t="s">
        <v>2513</v>
      </c>
    </row>
    <row r="677" spans="1:16" ht="12.75">
      <c r="A677" s="17" t="s">
        <v>2514</v>
      </c>
      <c r="B677" s="17" t="s">
        <v>2515</v>
      </c>
      <c r="C677" s="17" t="s">
        <v>2516</v>
      </c>
      <c r="D677" s="17">
        <v>-1000</v>
      </c>
      <c r="E677" s="17">
        <v>1000</v>
      </c>
      <c r="F677" s="17">
        <v>0</v>
      </c>
      <c r="G677" s="17">
        <v>0</v>
      </c>
      <c r="H677" s="17" t="s">
        <v>447</v>
      </c>
      <c r="I677" s="17" t="s">
        <v>447</v>
      </c>
      <c r="J677" s="17" t="s">
        <v>447</v>
      </c>
      <c r="K677" s="17" t="s">
        <v>447</v>
      </c>
      <c r="L677" s="17">
        <v>38891</v>
      </c>
      <c r="M677" s="17" t="s">
        <v>447</v>
      </c>
      <c r="N677" s="17" t="s">
        <v>447</v>
      </c>
      <c r="O677" s="17">
        <v>2</v>
      </c>
      <c r="P677" s="17" t="s">
        <v>2517</v>
      </c>
    </row>
    <row r="678" spans="1:16" ht="12.75">
      <c r="A678" s="17" t="s">
        <v>262</v>
      </c>
      <c r="B678" s="17" t="s">
        <v>263</v>
      </c>
      <c r="C678" s="17" t="s">
        <v>2518</v>
      </c>
      <c r="D678" s="17">
        <v>0</v>
      </c>
      <c r="E678" s="17">
        <v>1000</v>
      </c>
      <c r="F678" s="17">
        <v>0</v>
      </c>
      <c r="G678" s="17">
        <v>0</v>
      </c>
      <c r="H678" s="17" t="s">
        <v>447</v>
      </c>
      <c r="I678" s="17" t="s">
        <v>447</v>
      </c>
      <c r="J678" s="17" t="s">
        <v>447</v>
      </c>
      <c r="K678" s="17" t="s">
        <v>447</v>
      </c>
      <c r="L678" s="17" t="s">
        <v>447</v>
      </c>
      <c r="M678" s="17" t="s">
        <v>447</v>
      </c>
      <c r="N678" s="17" t="s">
        <v>447</v>
      </c>
      <c r="O678" s="17">
        <v>1</v>
      </c>
      <c r="P678" s="17" t="s">
        <v>265</v>
      </c>
    </row>
    <row r="679" spans="1:16" ht="12.75">
      <c r="A679" s="17" t="s">
        <v>2519</v>
      </c>
      <c r="B679" s="17" t="s">
        <v>2520</v>
      </c>
      <c r="C679" s="17" t="s">
        <v>2521</v>
      </c>
      <c r="D679" s="17">
        <v>0</v>
      </c>
      <c r="E679" s="17">
        <v>1000</v>
      </c>
      <c r="F679" s="17">
        <v>0</v>
      </c>
      <c r="G679" s="17">
        <v>0</v>
      </c>
      <c r="H679" s="17" t="s">
        <v>447</v>
      </c>
      <c r="I679" s="17" t="s">
        <v>447</v>
      </c>
      <c r="J679" s="17" t="s">
        <v>2522</v>
      </c>
      <c r="K679" s="17" t="s">
        <v>447</v>
      </c>
      <c r="L679" s="17">
        <v>3140</v>
      </c>
      <c r="M679" s="17" t="s">
        <v>447</v>
      </c>
      <c r="N679" s="17" t="s">
        <v>447</v>
      </c>
      <c r="O679" s="17">
        <v>2</v>
      </c>
      <c r="P679" s="17" t="s">
        <v>2523</v>
      </c>
    </row>
    <row r="680" spans="1:16" ht="12.75">
      <c r="A680" s="17" t="s">
        <v>2524</v>
      </c>
      <c r="B680" s="17" t="s">
        <v>447</v>
      </c>
      <c r="C680" s="17" t="s">
        <v>2525</v>
      </c>
      <c r="D680" s="17">
        <v>0</v>
      </c>
      <c r="E680" s="17">
        <v>1000</v>
      </c>
      <c r="F680" s="17">
        <v>0</v>
      </c>
      <c r="G680" s="17">
        <v>0</v>
      </c>
      <c r="H680" s="17" t="s">
        <v>447</v>
      </c>
      <c r="I680" s="17" t="s">
        <v>447</v>
      </c>
      <c r="J680" s="17" t="s">
        <v>447</v>
      </c>
      <c r="K680" s="17" t="s">
        <v>447</v>
      </c>
      <c r="L680" s="17" t="s">
        <v>447</v>
      </c>
      <c r="M680" s="17" t="s">
        <v>447</v>
      </c>
      <c r="N680" s="17" t="s">
        <v>447</v>
      </c>
      <c r="O680" s="17">
        <v>1</v>
      </c>
      <c r="P680" s="17" t="s">
        <v>2526</v>
      </c>
    </row>
    <row r="681" spans="1:16" ht="12.75">
      <c r="A681" s="17" t="s">
        <v>2527</v>
      </c>
      <c r="B681" s="17" t="s">
        <v>447</v>
      </c>
      <c r="C681" s="17" t="s">
        <v>2528</v>
      </c>
      <c r="D681" s="17">
        <v>-1000</v>
      </c>
      <c r="E681" s="17">
        <v>1000</v>
      </c>
      <c r="F681" s="17">
        <v>0</v>
      </c>
      <c r="G681" s="17">
        <v>0</v>
      </c>
      <c r="H681" s="17" t="s">
        <v>447</v>
      </c>
      <c r="I681" s="17" t="s">
        <v>447</v>
      </c>
      <c r="J681" s="17" t="s">
        <v>447</v>
      </c>
      <c r="K681" s="17" t="s">
        <v>447</v>
      </c>
      <c r="L681" s="17" t="s">
        <v>447</v>
      </c>
      <c r="M681" s="17" t="s">
        <v>447</v>
      </c>
      <c r="N681" s="17" t="s">
        <v>447</v>
      </c>
      <c r="O681" s="17">
        <v>1</v>
      </c>
      <c r="P681" s="17" t="s">
        <v>447</v>
      </c>
    </row>
    <row r="682" spans="1:16" ht="12.75">
      <c r="A682" s="17" t="s">
        <v>2529</v>
      </c>
      <c r="B682" s="17" t="s">
        <v>447</v>
      </c>
      <c r="C682" s="17" t="s">
        <v>2530</v>
      </c>
      <c r="D682" s="17">
        <v>-1000</v>
      </c>
      <c r="E682" s="17">
        <v>1000</v>
      </c>
      <c r="F682" s="17">
        <v>0</v>
      </c>
      <c r="G682" s="17">
        <v>0</v>
      </c>
      <c r="H682" s="17" t="s">
        <v>447</v>
      </c>
      <c r="I682" s="17" t="s">
        <v>447</v>
      </c>
      <c r="J682" s="17" t="s">
        <v>447</v>
      </c>
      <c r="K682" s="17" t="s">
        <v>447</v>
      </c>
      <c r="L682" s="17" t="s">
        <v>447</v>
      </c>
      <c r="M682" s="17" t="s">
        <v>447</v>
      </c>
      <c r="N682" s="17" t="s">
        <v>447</v>
      </c>
      <c r="O682" s="17">
        <v>1</v>
      </c>
      <c r="P682" s="17" t="s">
        <v>447</v>
      </c>
    </row>
    <row r="683" spans="1:16" ht="12.75">
      <c r="A683" s="17" t="s">
        <v>2531</v>
      </c>
      <c r="B683" s="17" t="s">
        <v>464</v>
      </c>
      <c r="C683" s="17" t="s">
        <v>2532</v>
      </c>
      <c r="D683" s="17">
        <v>-1000</v>
      </c>
      <c r="E683" s="17">
        <v>1000</v>
      </c>
      <c r="F683" s="17">
        <v>0</v>
      </c>
      <c r="G683" s="17">
        <v>0</v>
      </c>
      <c r="H683" s="17" t="s">
        <v>447</v>
      </c>
      <c r="I683" s="17" t="s">
        <v>447</v>
      </c>
      <c r="J683" s="17" t="s">
        <v>447</v>
      </c>
      <c r="K683" s="17" t="s">
        <v>447</v>
      </c>
      <c r="L683" s="17" t="s">
        <v>2533</v>
      </c>
      <c r="M683" s="17" t="s">
        <v>447</v>
      </c>
      <c r="N683" s="17" t="s">
        <v>447</v>
      </c>
      <c r="O683" s="17">
        <v>2</v>
      </c>
      <c r="P683" s="17" t="s">
        <v>466</v>
      </c>
    </row>
    <row r="684" spans="1:16" ht="12.75">
      <c r="A684" s="17" t="s">
        <v>266</v>
      </c>
      <c r="B684" s="17" t="s">
        <v>447</v>
      </c>
      <c r="C684" s="17" t="s">
        <v>2534</v>
      </c>
      <c r="D684" s="17">
        <v>0</v>
      </c>
      <c r="E684" s="17">
        <v>1000</v>
      </c>
      <c r="F684" s="17">
        <v>0</v>
      </c>
      <c r="G684" s="17">
        <v>0</v>
      </c>
      <c r="H684" s="17" t="s">
        <v>447</v>
      </c>
      <c r="I684" s="17" t="s">
        <v>447</v>
      </c>
      <c r="J684" s="17" t="s">
        <v>447</v>
      </c>
      <c r="K684" s="17" t="s">
        <v>447</v>
      </c>
      <c r="L684" s="17" t="s">
        <v>447</v>
      </c>
      <c r="M684" s="17" t="s">
        <v>447</v>
      </c>
      <c r="N684" s="17" t="s">
        <v>447</v>
      </c>
      <c r="O684" s="17">
        <v>1</v>
      </c>
      <c r="P684" s="17" t="s">
        <v>268</v>
      </c>
    </row>
    <row r="685" spans="1:16" ht="12.75">
      <c r="A685" s="17" t="s">
        <v>2535</v>
      </c>
      <c r="B685" s="17" t="s">
        <v>447</v>
      </c>
      <c r="C685" s="17" t="s">
        <v>2536</v>
      </c>
      <c r="D685" s="17">
        <v>0</v>
      </c>
      <c r="E685" s="17">
        <v>1000</v>
      </c>
      <c r="F685" s="17">
        <v>0</v>
      </c>
      <c r="G685" s="17">
        <v>0</v>
      </c>
      <c r="H685" s="17" t="s">
        <v>447</v>
      </c>
      <c r="I685" s="17" t="s">
        <v>447</v>
      </c>
      <c r="J685" s="17" t="s">
        <v>447</v>
      </c>
      <c r="K685" s="17" t="s">
        <v>447</v>
      </c>
      <c r="L685" s="17">
        <v>23623</v>
      </c>
      <c r="M685" s="17" t="s">
        <v>447</v>
      </c>
      <c r="N685" s="17" t="s">
        <v>447</v>
      </c>
      <c r="O685" s="17">
        <v>2</v>
      </c>
      <c r="P685" s="17" t="s">
        <v>2537</v>
      </c>
    </row>
    <row r="686" spans="1:16" ht="12.75">
      <c r="A686" s="17" t="s">
        <v>2538</v>
      </c>
      <c r="B686" s="17" t="s">
        <v>447</v>
      </c>
      <c r="C686" s="17" t="s">
        <v>2539</v>
      </c>
      <c r="D686" s="17">
        <v>0</v>
      </c>
      <c r="E686" s="17">
        <v>1000</v>
      </c>
      <c r="F686" s="17">
        <v>0</v>
      </c>
      <c r="G686" s="17">
        <v>0</v>
      </c>
      <c r="H686" s="17" t="s">
        <v>447</v>
      </c>
      <c r="I686" s="17" t="s">
        <v>447</v>
      </c>
      <c r="J686" s="17" t="s">
        <v>2540</v>
      </c>
      <c r="K686" s="17" t="s">
        <v>447</v>
      </c>
      <c r="L686" s="17" t="s">
        <v>2541</v>
      </c>
      <c r="M686" s="17" t="s">
        <v>447</v>
      </c>
      <c r="N686" s="17" t="s">
        <v>447</v>
      </c>
      <c r="O686" s="17">
        <v>2</v>
      </c>
      <c r="P686" s="17" t="s">
        <v>2542</v>
      </c>
    </row>
    <row r="687" spans="1:16" ht="12.75">
      <c r="A687" s="17" t="s">
        <v>2543</v>
      </c>
      <c r="B687" s="17" t="s">
        <v>447</v>
      </c>
      <c r="C687" s="17" t="s">
        <v>2544</v>
      </c>
      <c r="D687" s="17">
        <v>0</v>
      </c>
      <c r="E687" s="17">
        <v>1000</v>
      </c>
      <c r="F687" s="17">
        <v>0</v>
      </c>
      <c r="G687" s="17">
        <v>0</v>
      </c>
      <c r="H687" s="17" t="s">
        <v>447</v>
      </c>
      <c r="I687" s="17" t="s">
        <v>447</v>
      </c>
      <c r="J687" s="17" t="s">
        <v>2540</v>
      </c>
      <c r="K687" s="17" t="s">
        <v>447</v>
      </c>
      <c r="L687" s="17" t="s">
        <v>2541</v>
      </c>
      <c r="M687" s="17" t="s">
        <v>447</v>
      </c>
      <c r="N687" s="17" t="s">
        <v>447</v>
      </c>
      <c r="O687" s="17">
        <v>2</v>
      </c>
      <c r="P687" s="17" t="s">
        <v>2542</v>
      </c>
    </row>
    <row r="688" spans="1:16" ht="12.75">
      <c r="A688" s="17" t="s">
        <v>2545</v>
      </c>
      <c r="B688" s="17" t="s">
        <v>2546</v>
      </c>
      <c r="C688" s="17" t="s">
        <v>2547</v>
      </c>
      <c r="D688" s="17">
        <v>0</v>
      </c>
      <c r="E688" s="17">
        <v>1000</v>
      </c>
      <c r="F688" s="17">
        <v>0</v>
      </c>
      <c r="G688" s="17">
        <v>0</v>
      </c>
      <c r="H688" s="17" t="s">
        <v>447</v>
      </c>
      <c r="I688" s="17" t="s">
        <v>447</v>
      </c>
      <c r="J688" s="17" t="s">
        <v>2548</v>
      </c>
      <c r="K688" s="17" t="s">
        <v>447</v>
      </c>
      <c r="L688" s="17">
        <v>23399</v>
      </c>
      <c r="M688" s="17" t="s">
        <v>447</v>
      </c>
      <c r="N688" s="17" t="s">
        <v>447</v>
      </c>
      <c r="O688" s="17">
        <v>2</v>
      </c>
      <c r="P688" s="17" t="s">
        <v>2549</v>
      </c>
    </row>
    <row r="689" spans="1:16" ht="12.75">
      <c r="A689" s="17" t="s">
        <v>2550</v>
      </c>
      <c r="B689" s="17" t="s">
        <v>2551</v>
      </c>
      <c r="C689" s="17" t="s">
        <v>2552</v>
      </c>
      <c r="D689" s="17">
        <v>0</v>
      </c>
      <c r="E689" s="17">
        <v>1000</v>
      </c>
      <c r="F689" s="17">
        <v>0</v>
      </c>
      <c r="G689" s="17">
        <v>0</v>
      </c>
      <c r="H689" s="17" t="s">
        <v>447</v>
      </c>
      <c r="I689" s="17" t="s">
        <v>447</v>
      </c>
      <c r="J689" s="17" t="s">
        <v>879</v>
      </c>
      <c r="K689" s="17" t="s">
        <v>447</v>
      </c>
      <c r="L689" s="17" t="s">
        <v>2553</v>
      </c>
      <c r="M689" s="17" t="s">
        <v>447</v>
      </c>
      <c r="N689" s="17" t="s">
        <v>447</v>
      </c>
      <c r="O689" s="17">
        <v>2</v>
      </c>
      <c r="P689" s="17" t="s">
        <v>2554</v>
      </c>
    </row>
    <row r="690" spans="1:16" ht="12.75">
      <c r="A690" s="17" t="s">
        <v>2555</v>
      </c>
      <c r="B690" s="17" t="s">
        <v>447</v>
      </c>
      <c r="C690" s="17" t="s">
        <v>2556</v>
      </c>
      <c r="D690" s="17">
        <v>0</v>
      </c>
      <c r="E690" s="17">
        <v>1000</v>
      </c>
      <c r="F690" s="17">
        <v>0</v>
      </c>
      <c r="G690" s="17">
        <v>0</v>
      </c>
      <c r="H690" s="17" t="s">
        <v>447</v>
      </c>
      <c r="I690" s="17" t="s">
        <v>447</v>
      </c>
      <c r="J690" s="17" t="s">
        <v>879</v>
      </c>
      <c r="K690" s="17" t="s">
        <v>447</v>
      </c>
      <c r="L690" s="17">
        <v>12884</v>
      </c>
      <c r="M690" s="17" t="s">
        <v>447</v>
      </c>
      <c r="N690" s="17" t="s">
        <v>447</v>
      </c>
      <c r="O690" s="17">
        <v>2</v>
      </c>
      <c r="P690" s="17" t="s">
        <v>2557</v>
      </c>
    </row>
    <row r="691" spans="1:16" ht="12.75">
      <c r="A691" s="17" t="s">
        <v>2558</v>
      </c>
      <c r="B691" s="17" t="s">
        <v>447</v>
      </c>
      <c r="C691" s="17" t="s">
        <v>2559</v>
      </c>
      <c r="D691" s="17">
        <v>0</v>
      </c>
      <c r="E691" s="17">
        <v>1000</v>
      </c>
      <c r="F691" s="17">
        <v>0</v>
      </c>
      <c r="G691" s="17">
        <v>0</v>
      </c>
      <c r="H691" s="17" t="s">
        <v>447</v>
      </c>
      <c r="I691" s="17" t="s">
        <v>447</v>
      </c>
      <c r="J691" s="17" t="s">
        <v>879</v>
      </c>
      <c r="K691" s="17" t="s">
        <v>447</v>
      </c>
      <c r="L691" s="17" t="s">
        <v>2560</v>
      </c>
      <c r="M691" s="17" t="s">
        <v>447</v>
      </c>
      <c r="N691" s="17" t="s">
        <v>447</v>
      </c>
      <c r="O691" s="17">
        <v>2</v>
      </c>
      <c r="P691" s="17" t="s">
        <v>2557</v>
      </c>
    </row>
    <row r="692" spans="1:16" ht="12.75">
      <c r="A692" s="17" t="s">
        <v>2561</v>
      </c>
      <c r="B692" s="17" t="s">
        <v>2562</v>
      </c>
      <c r="C692" s="17" t="s">
        <v>2563</v>
      </c>
      <c r="D692" s="17">
        <v>0</v>
      </c>
      <c r="E692" s="17">
        <v>1000</v>
      </c>
      <c r="F692" s="17">
        <v>0</v>
      </c>
      <c r="G692" s="17">
        <v>0</v>
      </c>
      <c r="H692" s="17" t="s">
        <v>447</v>
      </c>
      <c r="I692" s="17" t="s">
        <v>447</v>
      </c>
      <c r="J692" s="17" t="s">
        <v>879</v>
      </c>
      <c r="K692" s="17" t="s">
        <v>447</v>
      </c>
      <c r="L692" s="17">
        <v>50356</v>
      </c>
      <c r="M692" s="17" t="s">
        <v>447</v>
      </c>
      <c r="N692" s="17" t="s">
        <v>447</v>
      </c>
      <c r="O692" s="17">
        <v>2</v>
      </c>
      <c r="P692" s="17" t="s">
        <v>2561</v>
      </c>
    </row>
    <row r="693" spans="1:16" ht="12.75">
      <c r="A693" s="17" t="s">
        <v>2564</v>
      </c>
      <c r="B693" s="17" t="s">
        <v>447</v>
      </c>
      <c r="C693" s="17" t="s">
        <v>2565</v>
      </c>
      <c r="D693" s="17">
        <v>-1000</v>
      </c>
      <c r="E693" s="17">
        <v>1000</v>
      </c>
      <c r="F693" s="17">
        <v>0</v>
      </c>
      <c r="G693" s="17">
        <v>0</v>
      </c>
      <c r="H693" s="17" t="s">
        <v>447</v>
      </c>
      <c r="I693" s="17" t="s">
        <v>447</v>
      </c>
      <c r="J693" s="17" t="s">
        <v>2566</v>
      </c>
      <c r="K693" s="17" t="s">
        <v>447</v>
      </c>
      <c r="L693" s="17">
        <v>46785</v>
      </c>
      <c r="M693" s="17" t="s">
        <v>447</v>
      </c>
      <c r="N693" s="17" t="s">
        <v>447</v>
      </c>
      <c r="O693" s="17">
        <v>2</v>
      </c>
      <c r="P693" s="17" t="s">
        <v>2567</v>
      </c>
    </row>
    <row r="694" spans="1:16" ht="12.75">
      <c r="A694" s="17" t="s">
        <v>2568</v>
      </c>
      <c r="B694" s="17" t="s">
        <v>447</v>
      </c>
      <c r="C694" s="17" t="s">
        <v>2569</v>
      </c>
      <c r="D694" s="17">
        <v>-1000</v>
      </c>
      <c r="E694" s="17">
        <v>1000</v>
      </c>
      <c r="F694" s="17">
        <v>0</v>
      </c>
      <c r="G694" s="17">
        <v>0</v>
      </c>
      <c r="H694" s="17" t="s">
        <v>447</v>
      </c>
      <c r="I694" s="17" t="s">
        <v>447</v>
      </c>
      <c r="J694" s="17" t="s">
        <v>2566</v>
      </c>
      <c r="K694" s="17" t="s">
        <v>447</v>
      </c>
      <c r="L694" s="17">
        <v>27190</v>
      </c>
      <c r="M694" s="17" t="s">
        <v>447</v>
      </c>
      <c r="N694" s="17" t="s">
        <v>447</v>
      </c>
      <c r="O694" s="17">
        <v>2</v>
      </c>
      <c r="P694" s="17" t="s">
        <v>2567</v>
      </c>
    </row>
    <row r="695" spans="1:16" ht="12.75">
      <c r="A695" s="17" t="s">
        <v>2570</v>
      </c>
      <c r="B695" s="17" t="s">
        <v>447</v>
      </c>
      <c r="C695" s="17" t="s">
        <v>2571</v>
      </c>
      <c r="D695" s="17">
        <v>-1000</v>
      </c>
      <c r="E695" s="17">
        <v>1000</v>
      </c>
      <c r="F695" s="17">
        <v>0</v>
      </c>
      <c r="G695" s="17">
        <v>0</v>
      </c>
      <c r="H695" s="17" t="s">
        <v>447</v>
      </c>
      <c r="I695" s="17" t="s">
        <v>447</v>
      </c>
      <c r="J695" s="17" t="s">
        <v>447</v>
      </c>
      <c r="K695" s="17" t="s">
        <v>447</v>
      </c>
      <c r="L695" s="17" t="s">
        <v>447</v>
      </c>
      <c r="M695" s="17" t="s">
        <v>447</v>
      </c>
      <c r="N695" s="17" t="s">
        <v>447</v>
      </c>
      <c r="O695" s="17">
        <v>1</v>
      </c>
      <c r="P695" s="17" t="s">
        <v>447</v>
      </c>
    </row>
    <row r="696" spans="1:16" ht="12.75">
      <c r="A696" s="17" t="s">
        <v>2572</v>
      </c>
      <c r="B696" s="17" t="s">
        <v>447</v>
      </c>
      <c r="C696" s="17" t="s">
        <v>2573</v>
      </c>
      <c r="D696" s="17">
        <v>0</v>
      </c>
      <c r="E696" s="17">
        <v>1000</v>
      </c>
      <c r="F696" s="17">
        <v>0</v>
      </c>
      <c r="G696" s="17">
        <v>0</v>
      </c>
      <c r="H696" s="17" t="s">
        <v>447</v>
      </c>
      <c r="I696" s="17" t="s">
        <v>447</v>
      </c>
      <c r="J696" s="17" t="s">
        <v>879</v>
      </c>
      <c r="K696" s="17" t="s">
        <v>447</v>
      </c>
      <c r="L696" s="17">
        <v>21201</v>
      </c>
      <c r="M696" s="17" t="s">
        <v>447</v>
      </c>
      <c r="N696" s="17" t="s">
        <v>447</v>
      </c>
      <c r="O696" s="17">
        <v>2</v>
      </c>
      <c r="P696" s="17" t="s">
        <v>2574</v>
      </c>
    </row>
    <row r="697" spans="1:16" ht="12.75">
      <c r="A697" s="17" t="s">
        <v>2575</v>
      </c>
      <c r="B697" s="17" t="s">
        <v>447</v>
      </c>
      <c r="C697" s="17" t="s">
        <v>2576</v>
      </c>
      <c r="D697" s="17">
        <v>-1000</v>
      </c>
      <c r="E697" s="17">
        <v>1000</v>
      </c>
      <c r="F697" s="17">
        <v>0</v>
      </c>
      <c r="G697" s="17">
        <v>0</v>
      </c>
      <c r="H697" s="17" t="s">
        <v>447</v>
      </c>
      <c r="I697" s="17" t="s">
        <v>447</v>
      </c>
      <c r="J697" s="17" t="s">
        <v>447</v>
      </c>
      <c r="K697" s="17" t="s">
        <v>447</v>
      </c>
      <c r="L697" s="17" t="s">
        <v>447</v>
      </c>
      <c r="M697" s="17" t="s">
        <v>447</v>
      </c>
      <c r="N697" s="17" t="s">
        <v>447</v>
      </c>
      <c r="O697" s="17">
        <v>1</v>
      </c>
      <c r="P697" s="17" t="s">
        <v>447</v>
      </c>
    </row>
    <row r="698" spans="1:16" ht="12.75">
      <c r="A698" s="17" t="s">
        <v>2577</v>
      </c>
      <c r="B698" s="17" t="s">
        <v>447</v>
      </c>
      <c r="C698" s="17" t="s">
        <v>2578</v>
      </c>
      <c r="D698" s="17">
        <v>-1000</v>
      </c>
      <c r="E698" s="17">
        <v>1000</v>
      </c>
      <c r="F698" s="17">
        <v>0</v>
      </c>
      <c r="G698" s="17">
        <v>0</v>
      </c>
      <c r="H698" s="17" t="s">
        <v>447</v>
      </c>
      <c r="I698" s="17" t="s">
        <v>447</v>
      </c>
      <c r="J698" s="17" t="s">
        <v>2579</v>
      </c>
      <c r="K698" s="17" t="s">
        <v>447</v>
      </c>
      <c r="L698" s="17" t="s">
        <v>2580</v>
      </c>
      <c r="M698" s="17" t="s">
        <v>447</v>
      </c>
      <c r="N698" s="17" t="s">
        <v>447</v>
      </c>
      <c r="O698" s="17">
        <v>2</v>
      </c>
      <c r="P698" s="17" t="s">
        <v>2581</v>
      </c>
    </row>
    <row r="699" spans="1:16" ht="12.75">
      <c r="A699" s="17" t="s">
        <v>2582</v>
      </c>
      <c r="B699" s="17" t="s">
        <v>447</v>
      </c>
      <c r="C699" s="17" t="s">
        <v>2583</v>
      </c>
      <c r="D699" s="17">
        <v>0</v>
      </c>
      <c r="E699" s="17">
        <v>1000</v>
      </c>
      <c r="F699" s="17">
        <v>0</v>
      </c>
      <c r="G699" s="17">
        <v>0</v>
      </c>
      <c r="H699" s="17" t="s">
        <v>447</v>
      </c>
      <c r="I699" s="17" t="s">
        <v>447</v>
      </c>
      <c r="J699" s="17" t="s">
        <v>2579</v>
      </c>
      <c r="K699" s="17" t="s">
        <v>447</v>
      </c>
      <c r="L699" s="17">
        <v>54709</v>
      </c>
      <c r="M699" s="17" t="s">
        <v>447</v>
      </c>
      <c r="N699" s="17" t="s">
        <v>447</v>
      </c>
      <c r="O699" s="17">
        <v>2</v>
      </c>
      <c r="P699" s="17" t="s">
        <v>2584</v>
      </c>
    </row>
    <row r="700" spans="1:16" ht="12.75">
      <c r="A700" s="17" t="s">
        <v>2585</v>
      </c>
      <c r="B700" s="17" t="s">
        <v>447</v>
      </c>
      <c r="C700" s="17" t="s">
        <v>2586</v>
      </c>
      <c r="D700" s="17">
        <v>0</v>
      </c>
      <c r="E700" s="17">
        <v>1000</v>
      </c>
      <c r="F700" s="17">
        <v>0</v>
      </c>
      <c r="G700" s="17">
        <v>0</v>
      </c>
      <c r="H700" s="17" t="s">
        <v>447</v>
      </c>
      <c r="I700" s="17" t="s">
        <v>447</v>
      </c>
      <c r="J700" s="17" t="s">
        <v>2579</v>
      </c>
      <c r="K700" s="17" t="s">
        <v>447</v>
      </c>
      <c r="L700" s="17" t="s">
        <v>2587</v>
      </c>
      <c r="M700" s="17" t="s">
        <v>447</v>
      </c>
      <c r="N700" s="17" t="s">
        <v>447</v>
      </c>
      <c r="O700" s="17">
        <v>2</v>
      </c>
      <c r="P700" s="17" t="s">
        <v>2588</v>
      </c>
    </row>
    <row r="701" spans="1:16" ht="12.75">
      <c r="A701" s="17" t="s">
        <v>2589</v>
      </c>
      <c r="B701" s="17" t="s">
        <v>447</v>
      </c>
      <c r="C701" s="17" t="s">
        <v>2590</v>
      </c>
      <c r="D701" s="17">
        <v>0</v>
      </c>
      <c r="E701" s="17">
        <v>1000</v>
      </c>
      <c r="F701" s="17">
        <v>0</v>
      </c>
      <c r="G701" s="17">
        <v>0</v>
      </c>
      <c r="H701" s="17" t="s">
        <v>447</v>
      </c>
      <c r="I701" s="17" t="s">
        <v>447</v>
      </c>
      <c r="J701" s="17" t="s">
        <v>2579</v>
      </c>
      <c r="K701" s="17" t="s">
        <v>447</v>
      </c>
      <c r="L701" s="17">
        <v>43099</v>
      </c>
      <c r="M701" s="17" t="s">
        <v>447</v>
      </c>
      <c r="N701" s="17" t="s">
        <v>447</v>
      </c>
      <c r="O701" s="17">
        <v>2</v>
      </c>
      <c r="P701" s="17" t="s">
        <v>902</v>
      </c>
    </row>
    <row r="702" spans="1:16" ht="12.75">
      <c r="A702" s="17" t="s">
        <v>2591</v>
      </c>
      <c r="B702" s="17" t="s">
        <v>447</v>
      </c>
      <c r="C702" s="17" t="s">
        <v>2592</v>
      </c>
      <c r="D702" s="17">
        <v>0</v>
      </c>
      <c r="E702" s="17">
        <v>1000</v>
      </c>
      <c r="F702" s="17">
        <v>0</v>
      </c>
      <c r="G702" s="17">
        <v>0</v>
      </c>
      <c r="H702" s="17" t="s">
        <v>447</v>
      </c>
      <c r="I702" s="17" t="s">
        <v>447</v>
      </c>
      <c r="J702" s="17" t="s">
        <v>2579</v>
      </c>
      <c r="K702" s="17" t="s">
        <v>447</v>
      </c>
      <c r="L702" s="17" t="s">
        <v>2593</v>
      </c>
      <c r="M702" s="17" t="s">
        <v>447</v>
      </c>
      <c r="N702" s="17" t="s">
        <v>447</v>
      </c>
      <c r="O702" s="17">
        <v>2</v>
      </c>
      <c r="P702" s="17" t="s">
        <v>902</v>
      </c>
    </row>
    <row r="703" spans="1:16" ht="12.75">
      <c r="A703" s="17" t="s">
        <v>2594</v>
      </c>
      <c r="B703" s="17" t="s">
        <v>2595</v>
      </c>
      <c r="C703" s="17" t="s">
        <v>2596</v>
      </c>
      <c r="D703" s="17">
        <v>-1000</v>
      </c>
      <c r="E703" s="17">
        <v>1000</v>
      </c>
      <c r="F703" s="17">
        <v>0</v>
      </c>
      <c r="G703" s="17">
        <v>0</v>
      </c>
      <c r="H703" s="17" t="s">
        <v>447</v>
      </c>
      <c r="I703" s="17" t="s">
        <v>447</v>
      </c>
      <c r="J703" s="17" t="s">
        <v>447</v>
      </c>
      <c r="K703" s="17" t="s">
        <v>447</v>
      </c>
      <c r="L703" s="17" t="s">
        <v>447</v>
      </c>
      <c r="M703" s="17" t="s">
        <v>447</v>
      </c>
      <c r="N703" s="17" t="s">
        <v>447</v>
      </c>
      <c r="O703" s="17">
        <v>1</v>
      </c>
      <c r="P703" s="17" t="s">
        <v>447</v>
      </c>
    </row>
    <row r="704" spans="1:16" ht="12.75">
      <c r="A704" s="17" t="s">
        <v>2597</v>
      </c>
      <c r="B704" s="17" t="s">
        <v>447</v>
      </c>
      <c r="C704" s="17" t="s">
        <v>2598</v>
      </c>
      <c r="D704" s="17">
        <v>0</v>
      </c>
      <c r="E704" s="17">
        <v>1000</v>
      </c>
      <c r="F704" s="17">
        <v>0</v>
      </c>
      <c r="G704" s="17">
        <v>0</v>
      </c>
      <c r="H704" s="17" t="s">
        <v>447</v>
      </c>
      <c r="I704" s="17" t="s">
        <v>447</v>
      </c>
      <c r="J704" s="17" t="s">
        <v>45</v>
      </c>
      <c r="K704" s="17" t="s">
        <v>447</v>
      </c>
      <c r="L704" s="17">
        <v>46453</v>
      </c>
      <c r="M704" s="17" t="s">
        <v>447</v>
      </c>
      <c r="N704" s="17" t="s">
        <v>447</v>
      </c>
      <c r="O704" s="17">
        <v>2</v>
      </c>
      <c r="P704" s="17" t="s">
        <v>2599</v>
      </c>
    </row>
    <row r="705" spans="1:16" ht="12.75">
      <c r="A705" s="17" t="s">
        <v>2600</v>
      </c>
      <c r="B705" s="17" t="s">
        <v>447</v>
      </c>
      <c r="C705" s="17" t="s">
        <v>2601</v>
      </c>
      <c r="D705" s="17">
        <v>0</v>
      </c>
      <c r="E705" s="17">
        <v>1000</v>
      </c>
      <c r="F705" s="17">
        <v>0</v>
      </c>
      <c r="G705" s="17">
        <v>0</v>
      </c>
      <c r="H705" s="17" t="s">
        <v>447</v>
      </c>
      <c r="I705" s="17" t="s">
        <v>447</v>
      </c>
      <c r="J705" s="17" t="s">
        <v>45</v>
      </c>
      <c r="K705" s="17" t="s">
        <v>447</v>
      </c>
      <c r="L705" s="17" t="s">
        <v>447</v>
      </c>
      <c r="M705" s="17" t="s">
        <v>447</v>
      </c>
      <c r="N705" s="17" t="s">
        <v>447</v>
      </c>
      <c r="O705" s="17">
        <v>2</v>
      </c>
      <c r="P705" s="17" t="s">
        <v>2602</v>
      </c>
    </row>
    <row r="706" spans="1:16" ht="12.75">
      <c r="A706" s="17" t="s">
        <v>2603</v>
      </c>
      <c r="B706" s="17" t="s">
        <v>447</v>
      </c>
      <c r="C706" s="17" t="s">
        <v>2604</v>
      </c>
      <c r="D706" s="17">
        <v>0</v>
      </c>
      <c r="E706" s="17">
        <v>1000</v>
      </c>
      <c r="F706" s="17">
        <v>0</v>
      </c>
      <c r="G706" s="17">
        <v>0</v>
      </c>
      <c r="H706" s="17" t="s">
        <v>447</v>
      </c>
      <c r="I706" s="17" t="s">
        <v>447</v>
      </c>
      <c r="J706" s="17" t="s">
        <v>45</v>
      </c>
      <c r="K706" s="17" t="s">
        <v>447</v>
      </c>
      <c r="L706" s="17">
        <v>33864</v>
      </c>
      <c r="M706" s="17" t="s">
        <v>447</v>
      </c>
      <c r="N706" s="17" t="s">
        <v>447</v>
      </c>
      <c r="O706" s="17">
        <v>2</v>
      </c>
      <c r="P706" s="17" t="s">
        <v>2605</v>
      </c>
    </row>
    <row r="707" spans="1:16" ht="12.75">
      <c r="A707" s="17" t="s">
        <v>2606</v>
      </c>
      <c r="B707" s="17" t="s">
        <v>447</v>
      </c>
      <c r="C707" s="17" t="s">
        <v>2607</v>
      </c>
      <c r="D707" s="17">
        <v>0</v>
      </c>
      <c r="E707" s="17">
        <v>1000</v>
      </c>
      <c r="F707" s="17">
        <v>0</v>
      </c>
      <c r="G707" s="17">
        <v>0</v>
      </c>
      <c r="H707" s="17" t="s">
        <v>447</v>
      </c>
      <c r="I707" s="17" t="s">
        <v>447</v>
      </c>
      <c r="J707" s="17" t="s">
        <v>2579</v>
      </c>
      <c r="K707" s="17" t="s">
        <v>447</v>
      </c>
      <c r="L707" s="17">
        <v>12431</v>
      </c>
      <c r="M707" s="17" t="s">
        <v>447</v>
      </c>
      <c r="N707" s="17" t="s">
        <v>447</v>
      </c>
      <c r="O707" s="17">
        <v>2</v>
      </c>
      <c r="P707" s="17" t="s">
        <v>2608</v>
      </c>
    </row>
    <row r="708" spans="1:16" ht="12.75">
      <c r="A708" s="17" t="s">
        <v>2609</v>
      </c>
      <c r="B708" s="17" t="s">
        <v>447</v>
      </c>
      <c r="C708" s="17" t="s">
        <v>2610</v>
      </c>
      <c r="D708" s="17">
        <v>0</v>
      </c>
      <c r="E708" s="17">
        <v>1000</v>
      </c>
      <c r="F708" s="17">
        <v>0</v>
      </c>
      <c r="G708" s="17">
        <v>0</v>
      </c>
      <c r="H708" s="17" t="s">
        <v>447</v>
      </c>
      <c r="I708" s="17" t="s">
        <v>447</v>
      </c>
      <c r="J708" s="17" t="s">
        <v>2579</v>
      </c>
      <c r="K708" s="17" t="s">
        <v>447</v>
      </c>
      <c r="L708" s="17">
        <v>12431</v>
      </c>
      <c r="M708" s="17" t="s">
        <v>447</v>
      </c>
      <c r="N708" s="17" t="s">
        <v>447</v>
      </c>
      <c r="O708" s="17">
        <v>2</v>
      </c>
      <c r="P708" s="17" t="s">
        <v>2608</v>
      </c>
    </row>
    <row r="709" spans="1:16" ht="12.75">
      <c r="A709" s="17" t="s">
        <v>2611</v>
      </c>
      <c r="B709" s="17" t="s">
        <v>447</v>
      </c>
      <c r="C709" s="17" t="s">
        <v>2612</v>
      </c>
      <c r="D709" s="17">
        <v>0</v>
      </c>
      <c r="E709" s="17">
        <v>1000</v>
      </c>
      <c r="F709" s="17">
        <v>0</v>
      </c>
      <c r="G709" s="17">
        <v>0</v>
      </c>
      <c r="H709" s="17" t="s">
        <v>447</v>
      </c>
      <c r="I709" s="17" t="s">
        <v>447</v>
      </c>
      <c r="J709" s="17" t="s">
        <v>2579</v>
      </c>
      <c r="K709" s="17" t="s">
        <v>447</v>
      </c>
      <c r="L709" s="17">
        <v>33864</v>
      </c>
      <c r="M709" s="17" t="s">
        <v>447</v>
      </c>
      <c r="N709" s="17" t="s">
        <v>447</v>
      </c>
      <c r="O709" s="17">
        <v>2</v>
      </c>
      <c r="P709" s="17" t="s">
        <v>2605</v>
      </c>
    </row>
    <row r="710" spans="1:16" ht="12.75">
      <c r="A710" s="17" t="s">
        <v>2613</v>
      </c>
      <c r="B710" s="17" t="s">
        <v>447</v>
      </c>
      <c r="C710" s="17" t="s">
        <v>2614</v>
      </c>
      <c r="D710" s="17">
        <v>0</v>
      </c>
      <c r="E710" s="17">
        <v>1000</v>
      </c>
      <c r="F710" s="17">
        <v>0</v>
      </c>
      <c r="G710" s="17">
        <v>0</v>
      </c>
      <c r="H710" s="17" t="s">
        <v>447</v>
      </c>
      <c r="I710" s="17" t="s">
        <v>447</v>
      </c>
      <c r="J710" s="17" t="s">
        <v>2579</v>
      </c>
      <c r="K710" s="17" t="s">
        <v>447</v>
      </c>
      <c r="L710" s="17">
        <v>33864</v>
      </c>
      <c r="M710" s="17" t="s">
        <v>447</v>
      </c>
      <c r="N710" s="17" t="s">
        <v>447</v>
      </c>
      <c r="O710" s="17">
        <v>2</v>
      </c>
      <c r="P710" s="17" t="s">
        <v>2615</v>
      </c>
    </row>
    <row r="711" spans="1:16" ht="12.75">
      <c r="A711" s="17" t="s">
        <v>2616</v>
      </c>
      <c r="B711" s="17" t="s">
        <v>447</v>
      </c>
      <c r="C711" s="17" t="s">
        <v>2617</v>
      </c>
      <c r="D711" s="17">
        <v>-1000</v>
      </c>
      <c r="E711" s="17">
        <v>1000</v>
      </c>
      <c r="F711" s="17">
        <v>0</v>
      </c>
      <c r="G711" s="17">
        <v>0</v>
      </c>
      <c r="H711" s="17" t="s">
        <v>447</v>
      </c>
      <c r="I711" s="17" t="s">
        <v>447</v>
      </c>
      <c r="J711" s="17" t="s">
        <v>447</v>
      </c>
      <c r="K711" s="17" t="s">
        <v>447</v>
      </c>
      <c r="L711" s="17" t="s">
        <v>447</v>
      </c>
      <c r="M711" s="17" t="s">
        <v>447</v>
      </c>
      <c r="N711" s="17" t="s">
        <v>447</v>
      </c>
      <c r="O711" s="17">
        <v>1</v>
      </c>
      <c r="P711" s="17" t="s">
        <v>447</v>
      </c>
    </row>
    <row r="712" spans="1:16" ht="12.75">
      <c r="A712" s="17" t="s">
        <v>2618</v>
      </c>
      <c r="B712" s="17" t="s">
        <v>2619</v>
      </c>
      <c r="C712" s="17" t="s">
        <v>2620</v>
      </c>
      <c r="D712" s="17">
        <v>-1000</v>
      </c>
      <c r="E712" s="17">
        <v>1000</v>
      </c>
      <c r="F712" s="17">
        <v>0</v>
      </c>
      <c r="G712" s="17">
        <v>0</v>
      </c>
      <c r="H712" s="17" t="s">
        <v>447</v>
      </c>
      <c r="I712" s="17" t="s">
        <v>447</v>
      </c>
      <c r="J712" s="17" t="s">
        <v>2621</v>
      </c>
      <c r="K712" s="17" t="s">
        <v>447</v>
      </c>
      <c r="L712" s="17" t="s">
        <v>2622</v>
      </c>
      <c r="M712" s="17" t="s">
        <v>447</v>
      </c>
      <c r="N712" s="17" t="s">
        <v>447</v>
      </c>
      <c r="O712" s="17">
        <v>2</v>
      </c>
      <c r="P712" s="17" t="s">
        <v>2623</v>
      </c>
    </row>
    <row r="713" spans="1:16" ht="12.75">
      <c r="A713" s="17" t="s">
        <v>2624</v>
      </c>
      <c r="B713" s="17" t="s">
        <v>2625</v>
      </c>
      <c r="C713" s="17" t="s">
        <v>2626</v>
      </c>
      <c r="D713" s="17">
        <v>0</v>
      </c>
      <c r="E713" s="17">
        <v>1000</v>
      </c>
      <c r="F713" s="17">
        <v>0</v>
      </c>
      <c r="G713" s="17">
        <v>0</v>
      </c>
      <c r="H713" s="17" t="s">
        <v>447</v>
      </c>
      <c r="I713" s="17" t="s">
        <v>447</v>
      </c>
      <c r="J713" s="17" t="s">
        <v>2627</v>
      </c>
      <c r="K713" s="17" t="s">
        <v>447</v>
      </c>
      <c r="L713" s="17">
        <v>50631</v>
      </c>
      <c r="M713" s="17" t="s">
        <v>447</v>
      </c>
      <c r="N713" s="17" t="s">
        <v>447</v>
      </c>
      <c r="O713" s="17">
        <v>2</v>
      </c>
      <c r="P713" s="17" t="s">
        <v>2628</v>
      </c>
    </row>
    <row r="714" spans="1:16" ht="12.75">
      <c r="A714" s="17" t="s">
        <v>2629</v>
      </c>
      <c r="B714" s="17" t="s">
        <v>2630</v>
      </c>
      <c r="C714" s="17" t="s">
        <v>2631</v>
      </c>
      <c r="D714" s="17">
        <v>0</v>
      </c>
      <c r="E714" s="17">
        <v>1000</v>
      </c>
      <c r="F714" s="17">
        <v>0</v>
      </c>
      <c r="G714" s="17">
        <v>0</v>
      </c>
      <c r="H714" s="17" t="s">
        <v>447</v>
      </c>
      <c r="I714" s="17" t="s">
        <v>447</v>
      </c>
      <c r="J714" s="17" t="s">
        <v>2627</v>
      </c>
      <c r="K714" s="17" t="s">
        <v>447</v>
      </c>
      <c r="L714" s="17">
        <v>47067</v>
      </c>
      <c r="M714" s="17" t="s">
        <v>447</v>
      </c>
      <c r="N714" s="17" t="s">
        <v>447</v>
      </c>
      <c r="O714" s="17">
        <v>2</v>
      </c>
      <c r="P714" s="17" t="s">
        <v>2632</v>
      </c>
    </row>
    <row r="715" spans="1:16" ht="12.75">
      <c r="A715" s="17" t="s">
        <v>2633</v>
      </c>
      <c r="B715" s="17" t="s">
        <v>447</v>
      </c>
      <c r="C715" s="17" t="s">
        <v>2634</v>
      </c>
      <c r="D715" s="17">
        <v>-1000</v>
      </c>
      <c r="E715" s="17">
        <v>1000</v>
      </c>
      <c r="F715" s="17">
        <v>0</v>
      </c>
      <c r="G715" s="17">
        <v>0</v>
      </c>
      <c r="H715" s="17" t="s">
        <v>447</v>
      </c>
      <c r="I715" s="17" t="s">
        <v>447</v>
      </c>
      <c r="J715" s="17" t="s">
        <v>1468</v>
      </c>
      <c r="K715" s="17" t="s">
        <v>447</v>
      </c>
      <c r="L715" s="17">
        <v>23429</v>
      </c>
      <c r="M715" s="17" t="s">
        <v>447</v>
      </c>
      <c r="N715" s="17" t="s">
        <v>447</v>
      </c>
      <c r="O715" s="17">
        <v>2</v>
      </c>
      <c r="P715" s="17" t="s">
        <v>2635</v>
      </c>
    </row>
    <row r="716" spans="1:16" ht="12.75">
      <c r="A716" s="17" t="s">
        <v>2636</v>
      </c>
      <c r="B716" s="17" t="s">
        <v>447</v>
      </c>
      <c r="C716" s="17" t="s">
        <v>2637</v>
      </c>
      <c r="D716" s="17">
        <v>-1000</v>
      </c>
      <c r="E716" s="17">
        <v>1000</v>
      </c>
      <c r="F716" s="17">
        <v>0</v>
      </c>
      <c r="G716" s="17">
        <v>0</v>
      </c>
      <c r="H716" s="17" t="s">
        <v>447</v>
      </c>
      <c r="I716" s="17" t="s">
        <v>447</v>
      </c>
      <c r="J716" s="17" t="s">
        <v>2638</v>
      </c>
      <c r="K716" s="17" t="s">
        <v>447</v>
      </c>
      <c r="L716" s="17" t="s">
        <v>2639</v>
      </c>
      <c r="M716" s="17" t="s">
        <v>447</v>
      </c>
      <c r="N716" s="17" t="s">
        <v>447</v>
      </c>
      <c r="O716" s="17">
        <v>2</v>
      </c>
      <c r="P716" s="17" t="s">
        <v>1489</v>
      </c>
    </row>
    <row r="717" spans="1:16" ht="12.75">
      <c r="A717" s="17" t="s">
        <v>2640</v>
      </c>
      <c r="B717" s="17" t="s">
        <v>447</v>
      </c>
      <c r="C717" s="17" t="s">
        <v>2641</v>
      </c>
      <c r="D717" s="17">
        <v>0</v>
      </c>
      <c r="E717" s="17">
        <v>1000</v>
      </c>
      <c r="F717" s="17">
        <v>0</v>
      </c>
      <c r="G717" s="17">
        <v>0</v>
      </c>
      <c r="H717" s="17" t="s">
        <v>447</v>
      </c>
      <c r="I717" s="17" t="s">
        <v>447</v>
      </c>
      <c r="J717" s="17" t="s">
        <v>206</v>
      </c>
      <c r="K717" s="17" t="s">
        <v>447</v>
      </c>
      <c r="L717" s="17">
        <v>4402</v>
      </c>
      <c r="M717" s="17" t="s">
        <v>447</v>
      </c>
      <c r="N717" s="17" t="s">
        <v>447</v>
      </c>
      <c r="O717" s="17">
        <v>2</v>
      </c>
      <c r="P717" s="17" t="s">
        <v>207</v>
      </c>
    </row>
    <row r="718" spans="1:16" ht="12.75">
      <c r="A718" s="17" t="s">
        <v>2642</v>
      </c>
      <c r="B718" s="17" t="s">
        <v>447</v>
      </c>
      <c r="C718" s="17" t="s">
        <v>2643</v>
      </c>
      <c r="D718" s="17">
        <v>-1000</v>
      </c>
      <c r="E718" s="17">
        <v>1000</v>
      </c>
      <c r="F718" s="17">
        <v>0</v>
      </c>
      <c r="G718" s="17">
        <v>0</v>
      </c>
      <c r="H718" s="17" t="s">
        <v>447</v>
      </c>
      <c r="I718" s="17" t="s">
        <v>447</v>
      </c>
      <c r="J718" s="17" t="s">
        <v>206</v>
      </c>
      <c r="K718" s="17" t="s">
        <v>447</v>
      </c>
      <c r="L718" s="17">
        <v>32823</v>
      </c>
      <c r="M718" s="17" t="s">
        <v>447</v>
      </c>
      <c r="N718" s="17" t="s">
        <v>447</v>
      </c>
      <c r="O718" s="17">
        <v>2</v>
      </c>
      <c r="P718" s="17" t="s">
        <v>2644</v>
      </c>
    </row>
    <row r="719" spans="1:16" ht="12.75">
      <c r="A719" s="17" t="s">
        <v>2645</v>
      </c>
      <c r="B719" s="17" t="s">
        <v>2646</v>
      </c>
      <c r="C719" s="17" t="s">
        <v>2647</v>
      </c>
      <c r="D719" s="17">
        <v>-1000</v>
      </c>
      <c r="E719" s="17">
        <v>1000</v>
      </c>
      <c r="F719" s="17">
        <v>0</v>
      </c>
      <c r="G719" s="17">
        <v>0</v>
      </c>
      <c r="H719" s="17" t="s">
        <v>447</v>
      </c>
      <c r="I719" s="17" t="s">
        <v>447</v>
      </c>
      <c r="J719" s="17" t="s">
        <v>447</v>
      </c>
      <c r="K719" s="17" t="s">
        <v>447</v>
      </c>
      <c r="L719" s="17" t="s">
        <v>447</v>
      </c>
      <c r="M719" s="17" t="s">
        <v>447</v>
      </c>
      <c r="N719" s="17" t="s">
        <v>447</v>
      </c>
      <c r="O719" s="17">
        <v>1</v>
      </c>
      <c r="P719" s="17" t="s">
        <v>447</v>
      </c>
    </row>
    <row r="720" spans="1:16" ht="12.75">
      <c r="A720" s="17" t="s">
        <v>269</v>
      </c>
      <c r="B720" s="17" t="s">
        <v>447</v>
      </c>
      <c r="C720" s="17" t="s">
        <v>2648</v>
      </c>
      <c r="D720" s="17">
        <v>0</v>
      </c>
      <c r="E720" s="17">
        <v>1000</v>
      </c>
      <c r="F720" s="17">
        <v>0</v>
      </c>
      <c r="G720" s="17">
        <v>0</v>
      </c>
      <c r="H720" s="17" t="s">
        <v>447</v>
      </c>
      <c r="I720" s="17" t="s">
        <v>447</v>
      </c>
      <c r="J720" s="17" t="s">
        <v>206</v>
      </c>
      <c r="K720" s="17" t="s">
        <v>447</v>
      </c>
      <c r="L720" s="17" t="s">
        <v>447</v>
      </c>
      <c r="M720" s="17" t="s">
        <v>447</v>
      </c>
      <c r="N720" s="17" t="s">
        <v>447</v>
      </c>
      <c r="O720" s="17">
        <v>1</v>
      </c>
      <c r="P720" s="17" t="s">
        <v>271</v>
      </c>
    </row>
    <row r="721" spans="1:16" ht="12.75">
      <c r="A721" s="17" t="s">
        <v>2649</v>
      </c>
      <c r="B721" s="17" t="s">
        <v>447</v>
      </c>
      <c r="C721" s="17" t="s">
        <v>2650</v>
      </c>
      <c r="D721" s="17">
        <v>-1000</v>
      </c>
      <c r="E721" s="17">
        <v>1000</v>
      </c>
      <c r="F721" s="17">
        <v>0</v>
      </c>
      <c r="G721" s="17">
        <v>0</v>
      </c>
      <c r="H721" s="17" t="s">
        <v>447</v>
      </c>
      <c r="I721" s="17" t="s">
        <v>447</v>
      </c>
      <c r="J721" s="17" t="s">
        <v>447</v>
      </c>
      <c r="K721" s="17" t="s">
        <v>447</v>
      </c>
      <c r="L721" s="17" t="s">
        <v>447</v>
      </c>
      <c r="M721" s="17" t="s">
        <v>447</v>
      </c>
      <c r="N721" s="17" t="s">
        <v>447</v>
      </c>
      <c r="O721" s="17">
        <v>1</v>
      </c>
      <c r="P721" s="17" t="s">
        <v>447</v>
      </c>
    </row>
    <row r="722" spans="1:16" ht="12.75">
      <c r="A722" s="17" t="s">
        <v>2651</v>
      </c>
      <c r="B722" s="17" t="s">
        <v>447</v>
      </c>
      <c r="C722" s="17" t="s">
        <v>2652</v>
      </c>
      <c r="D722" s="17">
        <v>0</v>
      </c>
      <c r="E722" s="17">
        <v>1000</v>
      </c>
      <c r="F722" s="17">
        <v>0</v>
      </c>
      <c r="G722" s="17">
        <v>0</v>
      </c>
      <c r="H722" s="17" t="s">
        <v>447</v>
      </c>
      <c r="I722" s="17" t="s">
        <v>447</v>
      </c>
      <c r="J722" s="17" t="s">
        <v>447</v>
      </c>
      <c r="K722" s="17" t="s">
        <v>447</v>
      </c>
      <c r="L722" s="17">
        <v>21868</v>
      </c>
      <c r="M722" s="17" t="s">
        <v>447</v>
      </c>
      <c r="N722" s="17" t="s">
        <v>447</v>
      </c>
      <c r="O722" s="17">
        <v>2</v>
      </c>
      <c r="P722" s="17" t="s">
        <v>2653</v>
      </c>
    </row>
    <row r="723" spans="1:16" ht="12.75">
      <c r="A723" s="17" t="s">
        <v>2654</v>
      </c>
      <c r="B723" s="17" t="s">
        <v>447</v>
      </c>
      <c r="C723" s="17" t="s">
        <v>2655</v>
      </c>
      <c r="D723" s="17">
        <v>0</v>
      </c>
      <c r="E723" s="17">
        <v>1000</v>
      </c>
      <c r="F723" s="17">
        <v>0</v>
      </c>
      <c r="G723" s="17">
        <v>0</v>
      </c>
      <c r="H723" s="17" t="s">
        <v>447</v>
      </c>
      <c r="I723" s="17" t="s">
        <v>447</v>
      </c>
      <c r="J723" s="17" t="s">
        <v>206</v>
      </c>
      <c r="K723" s="17" t="s">
        <v>447</v>
      </c>
      <c r="L723" s="17" t="s">
        <v>447</v>
      </c>
      <c r="M723" s="17" t="s">
        <v>447</v>
      </c>
      <c r="N723" s="17" t="s">
        <v>447</v>
      </c>
      <c r="O723" s="17">
        <v>2</v>
      </c>
      <c r="P723" s="17" t="s">
        <v>2653</v>
      </c>
    </row>
    <row r="724" spans="1:16" ht="12.75">
      <c r="A724" s="17" t="s">
        <v>2656</v>
      </c>
      <c r="B724" s="17" t="s">
        <v>447</v>
      </c>
      <c r="C724" s="17" t="s">
        <v>2657</v>
      </c>
      <c r="D724" s="17">
        <v>0</v>
      </c>
      <c r="E724" s="17">
        <v>1000</v>
      </c>
      <c r="F724" s="17">
        <v>0</v>
      </c>
      <c r="G724" s="17">
        <v>0</v>
      </c>
      <c r="H724" s="17" t="s">
        <v>447</v>
      </c>
      <c r="I724" s="17" t="s">
        <v>447</v>
      </c>
      <c r="J724" s="17" t="s">
        <v>206</v>
      </c>
      <c r="K724" s="17" t="s">
        <v>447</v>
      </c>
      <c r="L724" s="17" t="s">
        <v>447</v>
      </c>
      <c r="M724" s="17" t="s">
        <v>447</v>
      </c>
      <c r="N724" s="17" t="s">
        <v>447</v>
      </c>
      <c r="O724" s="17">
        <v>2</v>
      </c>
      <c r="P724" s="17" t="s">
        <v>2653</v>
      </c>
    </row>
    <row r="725" spans="1:16" ht="12.75">
      <c r="A725" s="17" t="s">
        <v>2658</v>
      </c>
      <c r="B725" s="17" t="s">
        <v>447</v>
      </c>
      <c r="C725" s="17" t="s">
        <v>2659</v>
      </c>
      <c r="D725" s="17">
        <v>0</v>
      </c>
      <c r="E725" s="17">
        <v>1000</v>
      </c>
      <c r="F725" s="17">
        <v>0</v>
      </c>
      <c r="G725" s="17">
        <v>0</v>
      </c>
      <c r="H725" s="17" t="s">
        <v>447</v>
      </c>
      <c r="I725" s="17" t="s">
        <v>447</v>
      </c>
      <c r="J725" s="17" t="s">
        <v>206</v>
      </c>
      <c r="K725" s="17" t="s">
        <v>447</v>
      </c>
      <c r="L725" s="17" t="s">
        <v>447</v>
      </c>
      <c r="M725" s="17" t="s">
        <v>447</v>
      </c>
      <c r="N725" s="17" t="s">
        <v>447</v>
      </c>
      <c r="O725" s="17">
        <v>2</v>
      </c>
      <c r="P725" s="17" t="s">
        <v>2653</v>
      </c>
    </row>
    <row r="726" spans="1:16" ht="12.75">
      <c r="A726" s="17" t="s">
        <v>2660</v>
      </c>
      <c r="B726" s="17" t="s">
        <v>447</v>
      </c>
      <c r="C726" s="17" t="s">
        <v>2661</v>
      </c>
      <c r="D726" s="17">
        <v>0</v>
      </c>
      <c r="E726" s="17">
        <v>1000</v>
      </c>
      <c r="F726" s="17">
        <v>0</v>
      </c>
      <c r="G726" s="17">
        <v>0</v>
      </c>
      <c r="H726" s="17" t="s">
        <v>447</v>
      </c>
      <c r="I726" s="17" t="s">
        <v>447</v>
      </c>
      <c r="J726" s="17" t="s">
        <v>206</v>
      </c>
      <c r="K726" s="17" t="s">
        <v>447</v>
      </c>
      <c r="L726" s="17" t="s">
        <v>447</v>
      </c>
      <c r="M726" s="17" t="s">
        <v>447</v>
      </c>
      <c r="N726" s="17" t="s">
        <v>447</v>
      </c>
      <c r="O726" s="17">
        <v>2</v>
      </c>
      <c r="P726" s="17" t="s">
        <v>2653</v>
      </c>
    </row>
    <row r="727" spans="1:16" ht="12.75">
      <c r="A727" s="17" t="s">
        <v>2662</v>
      </c>
      <c r="B727" s="17" t="s">
        <v>447</v>
      </c>
      <c r="C727" s="17" t="s">
        <v>2663</v>
      </c>
      <c r="D727" s="17">
        <v>0</v>
      </c>
      <c r="E727" s="17">
        <v>1000</v>
      </c>
      <c r="F727" s="17">
        <v>0</v>
      </c>
      <c r="G727" s="17">
        <v>0</v>
      </c>
      <c r="H727" s="17" t="s">
        <v>447</v>
      </c>
      <c r="I727" s="17" t="s">
        <v>447</v>
      </c>
      <c r="J727" s="17" t="s">
        <v>206</v>
      </c>
      <c r="K727" s="17" t="s">
        <v>447</v>
      </c>
      <c r="L727" s="17" t="s">
        <v>2664</v>
      </c>
      <c r="M727" s="17" t="s">
        <v>447</v>
      </c>
      <c r="N727" s="17" t="s">
        <v>447</v>
      </c>
      <c r="O727" s="17">
        <v>2</v>
      </c>
      <c r="P727" s="17" t="s">
        <v>2665</v>
      </c>
    </row>
    <row r="728" spans="1:16" ht="12.75">
      <c r="A728" s="17" t="s">
        <v>272</v>
      </c>
      <c r="B728" s="17" t="s">
        <v>447</v>
      </c>
      <c r="C728" s="17" t="s">
        <v>2666</v>
      </c>
      <c r="D728" s="17">
        <v>0</v>
      </c>
      <c r="E728" s="17">
        <v>0</v>
      </c>
      <c r="F728" s="17">
        <v>0</v>
      </c>
      <c r="G728" s="17">
        <v>0</v>
      </c>
      <c r="H728" s="17" t="s">
        <v>447</v>
      </c>
      <c r="I728" s="17" t="s">
        <v>447</v>
      </c>
      <c r="J728" s="17" t="s">
        <v>274</v>
      </c>
      <c r="K728" s="17" t="s">
        <v>447</v>
      </c>
      <c r="L728" s="17" t="s">
        <v>447</v>
      </c>
      <c r="M728" s="17" t="s">
        <v>447</v>
      </c>
      <c r="N728" s="17" t="s">
        <v>447</v>
      </c>
      <c r="O728" s="17">
        <v>1</v>
      </c>
      <c r="P728" s="17" t="s">
        <v>275</v>
      </c>
    </row>
    <row r="729" spans="1:16" ht="12.75">
      <c r="A729" s="17" t="s">
        <v>2667</v>
      </c>
      <c r="B729" s="17" t="s">
        <v>447</v>
      </c>
      <c r="C729" s="17" t="s">
        <v>2668</v>
      </c>
      <c r="D729" s="17">
        <v>0</v>
      </c>
      <c r="E729" s="17">
        <v>0</v>
      </c>
      <c r="F729" s="17">
        <v>0</v>
      </c>
      <c r="G729" s="17">
        <v>0</v>
      </c>
      <c r="H729" s="17" t="s">
        <v>447</v>
      </c>
      <c r="I729" s="17" t="s">
        <v>447</v>
      </c>
      <c r="J729" s="17" t="s">
        <v>274</v>
      </c>
      <c r="K729" s="17" t="s">
        <v>447</v>
      </c>
      <c r="L729" s="17" t="s">
        <v>447</v>
      </c>
      <c r="M729" s="17" t="s">
        <v>447</v>
      </c>
      <c r="N729" s="17" t="s">
        <v>447</v>
      </c>
      <c r="O729" s="17">
        <v>1</v>
      </c>
      <c r="P729" s="17" t="s">
        <v>275</v>
      </c>
    </row>
    <row r="730" spans="1:16" ht="12.75">
      <c r="A730" s="17" t="s">
        <v>276</v>
      </c>
      <c r="B730" s="17" t="s">
        <v>447</v>
      </c>
      <c r="C730" s="17" t="s">
        <v>277</v>
      </c>
      <c r="D730" s="17">
        <v>0</v>
      </c>
      <c r="E730" s="17">
        <v>1000</v>
      </c>
      <c r="F730" s="17">
        <v>0</v>
      </c>
      <c r="G730" s="17">
        <v>0</v>
      </c>
      <c r="H730" s="17" t="s">
        <v>447</v>
      </c>
      <c r="I730" s="17" t="s">
        <v>447</v>
      </c>
      <c r="J730" s="17" t="s">
        <v>447</v>
      </c>
      <c r="K730" s="17" t="s">
        <v>447</v>
      </c>
      <c r="L730" s="17" t="s">
        <v>447</v>
      </c>
      <c r="M730" s="17" t="s">
        <v>447</v>
      </c>
      <c r="N730" s="17" t="s">
        <v>447</v>
      </c>
      <c r="O730" s="17">
        <v>1</v>
      </c>
      <c r="P730" s="17" t="s">
        <v>278</v>
      </c>
    </row>
    <row r="731" spans="1:16" ht="12.75">
      <c r="A731" s="17" t="s">
        <v>2669</v>
      </c>
      <c r="B731" s="17" t="s">
        <v>447</v>
      </c>
      <c r="C731" s="17" t="s">
        <v>2670</v>
      </c>
      <c r="D731" s="17">
        <v>0</v>
      </c>
      <c r="E731" s="17">
        <v>1000</v>
      </c>
      <c r="F731" s="17">
        <v>0</v>
      </c>
      <c r="G731" s="17">
        <v>0</v>
      </c>
      <c r="H731" s="17" t="s">
        <v>447</v>
      </c>
      <c r="I731" s="17" t="s">
        <v>447</v>
      </c>
      <c r="J731" s="17" t="s">
        <v>447</v>
      </c>
      <c r="K731" s="17" t="s">
        <v>447</v>
      </c>
      <c r="L731" s="17">
        <v>12107</v>
      </c>
      <c r="M731" s="17" t="s">
        <v>447</v>
      </c>
      <c r="N731" s="17" t="s">
        <v>447</v>
      </c>
      <c r="O731" s="17">
        <v>2</v>
      </c>
      <c r="P731" s="17" t="s">
        <v>2671</v>
      </c>
    </row>
    <row r="732" spans="1:16" ht="12.75">
      <c r="A732" s="17" t="s">
        <v>2672</v>
      </c>
      <c r="B732" s="17" t="s">
        <v>447</v>
      </c>
      <c r="C732" s="17" t="s">
        <v>2673</v>
      </c>
      <c r="D732" s="17">
        <v>0</v>
      </c>
      <c r="E732" s="17">
        <v>1000</v>
      </c>
      <c r="F732" s="17">
        <v>0</v>
      </c>
      <c r="G732" s="17">
        <v>0</v>
      </c>
      <c r="H732" s="17" t="s">
        <v>447</v>
      </c>
      <c r="I732" s="17" t="s">
        <v>447</v>
      </c>
      <c r="J732" s="17" t="s">
        <v>274</v>
      </c>
      <c r="K732" s="17" t="s">
        <v>447</v>
      </c>
      <c r="L732" s="17" t="s">
        <v>2674</v>
      </c>
      <c r="M732" s="17" t="s">
        <v>447</v>
      </c>
      <c r="N732" s="17" t="s">
        <v>447</v>
      </c>
      <c r="O732" s="17">
        <v>2</v>
      </c>
      <c r="P732" s="17" t="s">
        <v>2675</v>
      </c>
    </row>
    <row r="733" spans="1:16" ht="12.75">
      <c r="A733" s="17" t="s">
        <v>279</v>
      </c>
      <c r="B733" s="17" t="s">
        <v>447</v>
      </c>
      <c r="C733" s="17" t="s">
        <v>2676</v>
      </c>
      <c r="D733" s="17">
        <v>0</v>
      </c>
      <c r="E733" s="17">
        <v>1000</v>
      </c>
      <c r="F733" s="17">
        <v>0</v>
      </c>
      <c r="G733" s="17">
        <v>0</v>
      </c>
      <c r="H733" s="17" t="s">
        <v>447</v>
      </c>
      <c r="I733" s="17" t="s">
        <v>447</v>
      </c>
      <c r="J733" s="17" t="s">
        <v>274</v>
      </c>
      <c r="K733" s="17" t="s">
        <v>447</v>
      </c>
      <c r="L733" s="17" t="s">
        <v>447</v>
      </c>
      <c r="M733" s="17" t="s">
        <v>447</v>
      </c>
      <c r="N733" s="17" t="s">
        <v>447</v>
      </c>
      <c r="O733" s="17">
        <v>1</v>
      </c>
      <c r="P733" s="17" t="s">
        <v>281</v>
      </c>
    </row>
    <row r="734" spans="1:16" ht="12.75">
      <c r="A734" s="17" t="s">
        <v>2677</v>
      </c>
      <c r="B734" s="17" t="s">
        <v>447</v>
      </c>
      <c r="C734" s="17" t="s">
        <v>2678</v>
      </c>
      <c r="D734" s="17">
        <v>0</v>
      </c>
      <c r="E734" s="17">
        <v>1000</v>
      </c>
      <c r="F734" s="17">
        <v>0</v>
      </c>
      <c r="G734" s="17">
        <v>0</v>
      </c>
      <c r="H734" s="17" t="s">
        <v>447</v>
      </c>
      <c r="I734" s="17" t="s">
        <v>447</v>
      </c>
      <c r="J734" s="17" t="s">
        <v>274</v>
      </c>
      <c r="K734" s="17" t="s">
        <v>447</v>
      </c>
      <c r="L734" s="17">
        <v>12107</v>
      </c>
      <c r="M734" s="17" t="s">
        <v>447</v>
      </c>
      <c r="N734" s="17" t="s">
        <v>447</v>
      </c>
      <c r="O734" s="17">
        <v>2</v>
      </c>
      <c r="P734" s="17" t="s">
        <v>2679</v>
      </c>
    </row>
    <row r="735" spans="1:16" ht="12.75">
      <c r="A735" s="17" t="s">
        <v>2680</v>
      </c>
      <c r="B735" s="17" t="s">
        <v>447</v>
      </c>
      <c r="C735" s="17" t="s">
        <v>2681</v>
      </c>
      <c r="D735" s="17">
        <v>0</v>
      </c>
      <c r="E735" s="17">
        <v>1000</v>
      </c>
      <c r="F735" s="17">
        <v>0</v>
      </c>
      <c r="G735" s="17">
        <v>0</v>
      </c>
      <c r="H735" s="17" t="s">
        <v>447</v>
      </c>
      <c r="I735" s="17" t="s">
        <v>447</v>
      </c>
      <c r="J735" s="17" t="s">
        <v>274</v>
      </c>
      <c r="K735" s="17" t="s">
        <v>447</v>
      </c>
      <c r="L735" s="17">
        <v>12107</v>
      </c>
      <c r="M735" s="17" t="s">
        <v>447</v>
      </c>
      <c r="N735" s="17" t="s">
        <v>447</v>
      </c>
      <c r="O735" s="17">
        <v>2</v>
      </c>
      <c r="P735" s="17" t="s">
        <v>2679</v>
      </c>
    </row>
    <row r="736" spans="1:16" ht="12.75">
      <c r="A736" s="17" t="s">
        <v>2682</v>
      </c>
      <c r="B736" s="17" t="s">
        <v>447</v>
      </c>
      <c r="C736" s="17" t="s">
        <v>2683</v>
      </c>
      <c r="D736" s="17">
        <v>0</v>
      </c>
      <c r="E736" s="17">
        <v>1000</v>
      </c>
      <c r="F736" s="17">
        <v>0</v>
      </c>
      <c r="G736" s="17">
        <v>0</v>
      </c>
      <c r="H736" s="17" t="s">
        <v>447</v>
      </c>
      <c r="I736" s="17" t="s">
        <v>447</v>
      </c>
      <c r="J736" s="17" t="s">
        <v>274</v>
      </c>
      <c r="K736" s="17" t="s">
        <v>447</v>
      </c>
      <c r="L736" s="17">
        <v>48414</v>
      </c>
      <c r="M736" s="17" t="s">
        <v>447</v>
      </c>
      <c r="N736" s="17" t="s">
        <v>447</v>
      </c>
      <c r="O736" s="17">
        <v>2</v>
      </c>
      <c r="P736" s="17" t="s">
        <v>2684</v>
      </c>
    </row>
    <row r="737" spans="1:16" ht="12.75">
      <c r="A737" s="17" t="s">
        <v>2685</v>
      </c>
      <c r="B737" s="17" t="s">
        <v>447</v>
      </c>
      <c r="C737" s="17" t="s">
        <v>2686</v>
      </c>
      <c r="D737" s="17">
        <v>0</v>
      </c>
      <c r="E737" s="17">
        <v>1000</v>
      </c>
      <c r="F737" s="17">
        <v>0</v>
      </c>
      <c r="G737" s="17">
        <v>0</v>
      </c>
      <c r="H737" s="17" t="s">
        <v>447</v>
      </c>
      <c r="I737" s="17" t="s">
        <v>447</v>
      </c>
      <c r="J737" s="17" t="s">
        <v>274</v>
      </c>
      <c r="K737" s="17" t="s">
        <v>447</v>
      </c>
      <c r="L737" s="17">
        <v>48414</v>
      </c>
      <c r="M737" s="17" t="s">
        <v>447</v>
      </c>
      <c r="N737" s="17" t="s">
        <v>447</v>
      </c>
      <c r="O737" s="17">
        <v>2</v>
      </c>
      <c r="P737" s="17" t="s">
        <v>2687</v>
      </c>
    </row>
    <row r="738" spans="1:16" ht="12.75">
      <c r="A738" s="17" t="s">
        <v>2688</v>
      </c>
      <c r="B738" s="17" t="s">
        <v>2689</v>
      </c>
      <c r="C738" s="17" t="s">
        <v>2690</v>
      </c>
      <c r="D738" s="17">
        <v>0</v>
      </c>
      <c r="E738" s="17">
        <v>1000</v>
      </c>
      <c r="F738" s="17">
        <v>0</v>
      </c>
      <c r="G738" s="17">
        <v>0</v>
      </c>
      <c r="H738" s="17" t="s">
        <v>447</v>
      </c>
      <c r="I738" s="17" t="s">
        <v>447</v>
      </c>
      <c r="J738" s="17" t="s">
        <v>2689</v>
      </c>
      <c r="K738" s="17" t="s">
        <v>447</v>
      </c>
      <c r="L738" s="17">
        <v>34800</v>
      </c>
      <c r="M738" s="17" t="s">
        <v>447</v>
      </c>
      <c r="N738" s="17" t="s">
        <v>447</v>
      </c>
      <c r="O738" s="17">
        <v>2</v>
      </c>
      <c r="P738" s="17" t="s">
        <v>2691</v>
      </c>
    </row>
    <row r="739" spans="1:16" ht="12.75">
      <c r="A739" s="17" t="s">
        <v>282</v>
      </c>
      <c r="B739" s="17" t="s">
        <v>447</v>
      </c>
      <c r="C739" s="17" t="s">
        <v>2692</v>
      </c>
      <c r="D739" s="17">
        <v>0</v>
      </c>
      <c r="E739" s="17">
        <v>1000</v>
      </c>
      <c r="F739" s="17">
        <v>0</v>
      </c>
      <c r="G739" s="17">
        <v>0</v>
      </c>
      <c r="H739" s="17" t="s">
        <v>447</v>
      </c>
      <c r="I739" s="17" t="s">
        <v>447</v>
      </c>
      <c r="J739" s="17" t="s">
        <v>447</v>
      </c>
      <c r="K739" s="17" t="s">
        <v>447</v>
      </c>
      <c r="L739" s="17" t="s">
        <v>447</v>
      </c>
      <c r="M739" s="17" t="s">
        <v>447</v>
      </c>
      <c r="N739" s="17" t="s">
        <v>447</v>
      </c>
      <c r="O739" s="17">
        <v>1</v>
      </c>
      <c r="P739" s="17" t="s">
        <v>284</v>
      </c>
    </row>
    <row r="740" spans="1:16" ht="12.75">
      <c r="A740" s="17" t="s">
        <v>2693</v>
      </c>
      <c r="B740" s="17" t="s">
        <v>2694</v>
      </c>
      <c r="C740" s="17" t="s">
        <v>2695</v>
      </c>
      <c r="D740" s="17">
        <v>0</v>
      </c>
      <c r="E740" s="17">
        <v>1000</v>
      </c>
      <c r="F740" s="17">
        <v>0</v>
      </c>
      <c r="G740" s="17">
        <v>0</v>
      </c>
      <c r="H740" s="17" t="s">
        <v>447</v>
      </c>
      <c r="I740" s="17" t="s">
        <v>447</v>
      </c>
      <c r="J740" s="17" t="s">
        <v>447</v>
      </c>
      <c r="K740" s="17" t="s">
        <v>447</v>
      </c>
      <c r="L740" s="17">
        <v>17427</v>
      </c>
      <c r="M740" s="17" t="s">
        <v>447</v>
      </c>
      <c r="N740" s="17" t="s">
        <v>447</v>
      </c>
      <c r="O740" s="17">
        <v>2</v>
      </c>
      <c r="P740" s="17" t="s">
        <v>2696</v>
      </c>
    </row>
    <row r="741" spans="1:16" ht="12.75">
      <c r="A741" s="17" t="s">
        <v>2697</v>
      </c>
      <c r="B741" s="17" t="s">
        <v>447</v>
      </c>
      <c r="C741" s="17" t="s">
        <v>2698</v>
      </c>
      <c r="D741" s="17">
        <v>0</v>
      </c>
      <c r="E741" s="17">
        <v>1000</v>
      </c>
      <c r="F741" s="17">
        <v>0</v>
      </c>
      <c r="G741" s="17">
        <v>0</v>
      </c>
      <c r="H741" s="17" t="s">
        <v>447</v>
      </c>
      <c r="I741" s="17" t="s">
        <v>447</v>
      </c>
      <c r="J741" s="17" t="s">
        <v>447</v>
      </c>
      <c r="K741" s="17" t="s">
        <v>447</v>
      </c>
      <c r="L741" s="17">
        <v>50741</v>
      </c>
      <c r="M741" s="17" t="s">
        <v>447</v>
      </c>
      <c r="N741" s="17" t="s">
        <v>447</v>
      </c>
      <c r="O741" s="17">
        <v>2</v>
      </c>
      <c r="P741" s="17" t="s">
        <v>2699</v>
      </c>
    </row>
    <row r="742" spans="1:16" ht="12.75">
      <c r="A742" s="17" t="s">
        <v>285</v>
      </c>
      <c r="B742" s="17" t="s">
        <v>447</v>
      </c>
      <c r="C742" s="17" t="s">
        <v>2700</v>
      </c>
      <c r="D742" s="17">
        <v>0</v>
      </c>
      <c r="E742" s="17">
        <v>1000</v>
      </c>
      <c r="F742" s="17">
        <v>0</v>
      </c>
      <c r="G742" s="17">
        <v>0</v>
      </c>
      <c r="H742" s="17" t="s">
        <v>447</v>
      </c>
      <c r="I742" s="17" t="s">
        <v>447</v>
      </c>
      <c r="J742" s="17" t="s">
        <v>447</v>
      </c>
      <c r="K742" s="17" t="s">
        <v>447</v>
      </c>
      <c r="L742" s="17" t="s">
        <v>447</v>
      </c>
      <c r="M742" s="17" t="s">
        <v>447</v>
      </c>
      <c r="N742" s="17" t="s">
        <v>447</v>
      </c>
      <c r="O742" s="17">
        <v>1</v>
      </c>
      <c r="P742" s="17" t="s">
        <v>287</v>
      </c>
    </row>
    <row r="743" spans="1:16" ht="12.75">
      <c r="A743" s="17" t="s">
        <v>2701</v>
      </c>
      <c r="B743" s="17" t="s">
        <v>447</v>
      </c>
      <c r="C743" s="17" t="s">
        <v>2702</v>
      </c>
      <c r="D743" s="17">
        <v>0</v>
      </c>
      <c r="E743" s="17">
        <v>1000</v>
      </c>
      <c r="F743" s="17">
        <v>0</v>
      </c>
      <c r="G743" s="17">
        <v>0</v>
      </c>
      <c r="H743" s="17" t="s">
        <v>447</v>
      </c>
      <c r="I743" s="17" t="s">
        <v>447</v>
      </c>
      <c r="J743" s="17" t="s">
        <v>2703</v>
      </c>
      <c r="K743" s="17" t="s">
        <v>447</v>
      </c>
      <c r="L743" s="17">
        <v>45294</v>
      </c>
      <c r="M743" s="17" t="s">
        <v>447</v>
      </c>
      <c r="N743" s="17" t="s">
        <v>447</v>
      </c>
      <c r="O743" s="17">
        <v>2</v>
      </c>
      <c r="P743" s="17" t="s">
        <v>2704</v>
      </c>
    </row>
    <row r="744" spans="1:16" ht="12.75">
      <c r="A744" s="17" t="s">
        <v>2705</v>
      </c>
      <c r="B744" s="17" t="s">
        <v>447</v>
      </c>
      <c r="C744" s="17" t="s">
        <v>2706</v>
      </c>
      <c r="D744" s="17">
        <v>0</v>
      </c>
      <c r="E744" s="17">
        <v>1000</v>
      </c>
      <c r="F744" s="17">
        <v>0</v>
      </c>
      <c r="G744" s="17">
        <v>0</v>
      </c>
      <c r="H744" s="17" t="s">
        <v>447</v>
      </c>
      <c r="I744" s="17" t="s">
        <v>447</v>
      </c>
      <c r="J744" s="17" t="s">
        <v>2707</v>
      </c>
      <c r="K744" s="17" t="s">
        <v>447</v>
      </c>
      <c r="L744" s="17">
        <v>14356</v>
      </c>
      <c r="M744" s="17" t="s">
        <v>447</v>
      </c>
      <c r="N744" s="17" t="s">
        <v>447</v>
      </c>
      <c r="O744" s="17">
        <v>2</v>
      </c>
      <c r="P744" s="17" t="s">
        <v>2708</v>
      </c>
    </row>
    <row r="745" spans="1:16" ht="12.75">
      <c r="A745" s="17" t="s">
        <v>2709</v>
      </c>
      <c r="B745" s="17" t="s">
        <v>447</v>
      </c>
      <c r="C745" s="17" t="s">
        <v>2710</v>
      </c>
      <c r="D745" s="17">
        <v>0</v>
      </c>
      <c r="E745" s="17">
        <v>1000</v>
      </c>
      <c r="F745" s="17">
        <v>0</v>
      </c>
      <c r="G745" s="17">
        <v>0</v>
      </c>
      <c r="H745" s="17" t="s">
        <v>447</v>
      </c>
      <c r="I745" s="17" t="s">
        <v>447</v>
      </c>
      <c r="J745" s="17" t="s">
        <v>2707</v>
      </c>
      <c r="K745" s="17" t="s">
        <v>447</v>
      </c>
      <c r="L745" s="17">
        <v>21181</v>
      </c>
      <c r="M745" s="17" t="s">
        <v>447</v>
      </c>
      <c r="N745" s="17" t="s">
        <v>447</v>
      </c>
      <c r="O745" s="17">
        <v>2</v>
      </c>
      <c r="P745" s="17" t="s">
        <v>2711</v>
      </c>
    </row>
    <row r="746" spans="1:16" ht="12.75">
      <c r="A746" s="17" t="s">
        <v>2712</v>
      </c>
      <c r="B746" s="17" t="s">
        <v>447</v>
      </c>
      <c r="C746" s="17" t="s">
        <v>2713</v>
      </c>
      <c r="D746" s="17">
        <v>0</v>
      </c>
      <c r="E746" s="17">
        <v>1000</v>
      </c>
      <c r="F746" s="17">
        <v>0</v>
      </c>
      <c r="G746" s="17">
        <v>0</v>
      </c>
      <c r="H746" s="17" t="s">
        <v>447</v>
      </c>
      <c r="I746" s="17" t="s">
        <v>447</v>
      </c>
      <c r="J746" s="17" t="s">
        <v>1473</v>
      </c>
      <c r="K746" s="17" t="s">
        <v>447</v>
      </c>
      <c r="L746" s="17">
        <v>12031</v>
      </c>
      <c r="M746" s="17" t="s">
        <v>447</v>
      </c>
      <c r="N746" s="17" t="s">
        <v>447</v>
      </c>
      <c r="O746" s="17">
        <v>2</v>
      </c>
      <c r="P746" s="17" t="s">
        <v>1474</v>
      </c>
    </row>
    <row r="747" spans="1:16" ht="12.75">
      <c r="A747" s="17" t="s">
        <v>2714</v>
      </c>
      <c r="B747" s="17" t="s">
        <v>447</v>
      </c>
      <c r="C747" s="17" t="s">
        <v>2715</v>
      </c>
      <c r="D747" s="17">
        <v>-1000</v>
      </c>
      <c r="E747" s="17">
        <v>1000</v>
      </c>
      <c r="F747" s="17">
        <v>0</v>
      </c>
      <c r="G747" s="17">
        <v>0</v>
      </c>
      <c r="H747" s="17" t="s">
        <v>447</v>
      </c>
      <c r="I747" s="17" t="s">
        <v>447</v>
      </c>
      <c r="J747" s="17" t="s">
        <v>447</v>
      </c>
      <c r="K747" s="17" t="s">
        <v>447</v>
      </c>
      <c r="L747" s="17">
        <v>49229</v>
      </c>
      <c r="M747" s="17" t="s">
        <v>447</v>
      </c>
      <c r="N747" s="17" t="s">
        <v>447</v>
      </c>
      <c r="O747" s="17">
        <v>2</v>
      </c>
      <c r="P747" s="17" t="s">
        <v>2716</v>
      </c>
    </row>
    <row r="748" spans="1:16" ht="12.75">
      <c r="A748" s="17" t="s">
        <v>2717</v>
      </c>
      <c r="B748" s="17" t="s">
        <v>447</v>
      </c>
      <c r="C748" s="17" t="s">
        <v>2718</v>
      </c>
      <c r="D748" s="17">
        <v>0</v>
      </c>
      <c r="E748" s="17">
        <v>1000</v>
      </c>
      <c r="F748" s="17">
        <v>0</v>
      </c>
      <c r="G748" s="17">
        <v>0</v>
      </c>
      <c r="H748" s="17" t="s">
        <v>447</v>
      </c>
      <c r="I748" s="17" t="s">
        <v>447</v>
      </c>
      <c r="J748" s="17" t="s">
        <v>447</v>
      </c>
      <c r="K748" s="17" t="s">
        <v>447</v>
      </c>
      <c r="L748" s="17" t="s">
        <v>447</v>
      </c>
      <c r="M748" s="17" t="s">
        <v>447</v>
      </c>
      <c r="N748" s="17" t="s">
        <v>447</v>
      </c>
      <c r="O748" s="17">
        <v>2</v>
      </c>
      <c r="P748" s="17" t="s">
        <v>2719</v>
      </c>
    </row>
    <row r="749" spans="1:16" ht="12.75">
      <c r="A749" s="17" t="s">
        <v>2720</v>
      </c>
      <c r="B749" s="17" t="s">
        <v>447</v>
      </c>
      <c r="C749" s="17" t="s">
        <v>2721</v>
      </c>
      <c r="D749" s="17">
        <v>0</v>
      </c>
      <c r="E749" s="17">
        <v>1000</v>
      </c>
      <c r="F749" s="17">
        <v>0</v>
      </c>
      <c r="G749" s="17">
        <v>0</v>
      </c>
      <c r="H749" s="17" t="s">
        <v>447</v>
      </c>
      <c r="I749" s="17" t="s">
        <v>447</v>
      </c>
      <c r="J749" s="17" t="s">
        <v>447</v>
      </c>
      <c r="K749" s="17" t="s">
        <v>447</v>
      </c>
      <c r="L749" s="17">
        <v>17427</v>
      </c>
      <c r="M749" s="17" t="s">
        <v>447</v>
      </c>
      <c r="N749" s="17" t="s">
        <v>447</v>
      </c>
      <c r="O749" s="17">
        <v>2</v>
      </c>
      <c r="P749" s="17" t="s">
        <v>2722</v>
      </c>
    </row>
    <row r="750" spans="1:16" ht="12.75">
      <c r="A750" s="17" t="s">
        <v>2723</v>
      </c>
      <c r="B750" s="17" t="s">
        <v>447</v>
      </c>
      <c r="C750" s="17" t="s">
        <v>2724</v>
      </c>
      <c r="D750" s="17">
        <v>0</v>
      </c>
      <c r="E750" s="17">
        <v>1000</v>
      </c>
      <c r="F750" s="17">
        <v>0</v>
      </c>
      <c r="G750" s="17">
        <v>0</v>
      </c>
      <c r="H750" s="17" t="s">
        <v>447</v>
      </c>
      <c r="I750" s="17" t="s">
        <v>447</v>
      </c>
      <c r="J750" s="17" t="s">
        <v>447</v>
      </c>
      <c r="K750" s="17" t="s">
        <v>447</v>
      </c>
      <c r="L750" s="17">
        <v>17427</v>
      </c>
      <c r="M750" s="17" t="s">
        <v>447</v>
      </c>
      <c r="N750" s="17" t="s">
        <v>447</v>
      </c>
      <c r="O750" s="17">
        <v>2</v>
      </c>
      <c r="P750" s="17" t="s">
        <v>2722</v>
      </c>
    </row>
    <row r="751" spans="1:16" ht="12.75">
      <c r="A751" s="17" t="s">
        <v>2725</v>
      </c>
      <c r="B751" s="17" t="s">
        <v>447</v>
      </c>
      <c r="C751" s="17" t="s">
        <v>2726</v>
      </c>
      <c r="D751" s="17">
        <v>0</v>
      </c>
      <c r="E751" s="17">
        <v>1000</v>
      </c>
      <c r="F751" s="17">
        <v>0</v>
      </c>
      <c r="G751" s="17">
        <v>0</v>
      </c>
      <c r="H751" s="17" t="s">
        <v>447</v>
      </c>
      <c r="I751" s="17" t="s">
        <v>447</v>
      </c>
      <c r="J751" s="17" t="s">
        <v>447</v>
      </c>
      <c r="K751" s="17" t="s">
        <v>447</v>
      </c>
      <c r="L751" s="17" t="s">
        <v>447</v>
      </c>
      <c r="M751" s="17" t="s">
        <v>447</v>
      </c>
      <c r="N751" s="17" t="s">
        <v>447</v>
      </c>
      <c r="O751" s="17">
        <v>1</v>
      </c>
      <c r="P751" s="17" t="s">
        <v>2727</v>
      </c>
    </row>
    <row r="752" spans="1:16" ht="12.75">
      <c r="A752" s="17" t="s">
        <v>2728</v>
      </c>
      <c r="B752" s="17" t="s">
        <v>447</v>
      </c>
      <c r="C752" s="17" t="s">
        <v>2729</v>
      </c>
      <c r="D752" s="17">
        <v>0</v>
      </c>
      <c r="E752" s="17">
        <v>1000</v>
      </c>
      <c r="F752" s="17">
        <v>0</v>
      </c>
      <c r="G752" s="17">
        <v>0</v>
      </c>
      <c r="H752" s="17" t="s">
        <v>447</v>
      </c>
      <c r="I752" s="17" t="s">
        <v>447</v>
      </c>
      <c r="J752" s="17" t="s">
        <v>447</v>
      </c>
      <c r="K752" s="17" t="s">
        <v>447</v>
      </c>
      <c r="L752" s="17">
        <v>23623</v>
      </c>
      <c r="M752" s="17" t="s">
        <v>447</v>
      </c>
      <c r="N752" s="17" t="s">
        <v>447</v>
      </c>
      <c r="O752" s="17">
        <v>2</v>
      </c>
      <c r="P752" s="17" t="s">
        <v>203</v>
      </c>
    </row>
    <row r="753" spans="1:16" ht="12.75">
      <c r="A753" s="17" t="s">
        <v>2730</v>
      </c>
      <c r="B753" s="17" t="s">
        <v>447</v>
      </c>
      <c r="C753" s="17" t="s">
        <v>2731</v>
      </c>
      <c r="D753" s="17">
        <v>0</v>
      </c>
      <c r="E753" s="17">
        <v>1000</v>
      </c>
      <c r="F753" s="17">
        <v>0</v>
      </c>
      <c r="G753" s="17">
        <v>0</v>
      </c>
      <c r="H753" s="17" t="s">
        <v>447</v>
      </c>
      <c r="I753" s="17" t="s">
        <v>447</v>
      </c>
      <c r="J753" s="17" t="s">
        <v>2627</v>
      </c>
      <c r="K753" s="17" t="s">
        <v>447</v>
      </c>
      <c r="L753" s="17">
        <v>47067</v>
      </c>
      <c r="M753" s="17" t="s">
        <v>447</v>
      </c>
      <c r="N753" s="17" t="s">
        <v>447</v>
      </c>
      <c r="O753" s="17">
        <v>2</v>
      </c>
      <c r="P753" s="17" t="s">
        <v>2732</v>
      </c>
    </row>
    <row r="754" spans="1:16" ht="12.75">
      <c r="A754" s="17" t="s">
        <v>2733</v>
      </c>
      <c r="B754" s="17" t="s">
        <v>2734</v>
      </c>
      <c r="C754" s="17" t="s">
        <v>2735</v>
      </c>
      <c r="D754" s="17">
        <v>0</v>
      </c>
      <c r="E754" s="17">
        <v>1000</v>
      </c>
      <c r="F754" s="17">
        <v>0</v>
      </c>
      <c r="G754" s="17">
        <v>0</v>
      </c>
      <c r="H754" s="17" t="s">
        <v>447</v>
      </c>
      <c r="I754" s="17" t="s">
        <v>447</v>
      </c>
      <c r="J754" s="17" t="s">
        <v>2627</v>
      </c>
      <c r="K754" s="17" t="s">
        <v>447</v>
      </c>
      <c r="L754" s="17">
        <v>17772</v>
      </c>
      <c r="M754" s="17" t="s">
        <v>447</v>
      </c>
      <c r="N754" s="17" t="s">
        <v>447</v>
      </c>
      <c r="O754" s="17">
        <v>2</v>
      </c>
      <c r="P754" s="17" t="s">
        <v>2736</v>
      </c>
    </row>
    <row r="755" spans="1:16" ht="12.75">
      <c r="A755" s="17" t="s">
        <v>2737</v>
      </c>
      <c r="B755" s="17" t="s">
        <v>447</v>
      </c>
      <c r="C755" s="17" t="s">
        <v>2738</v>
      </c>
      <c r="D755" s="17">
        <v>0</v>
      </c>
      <c r="E755" s="17">
        <v>1000</v>
      </c>
      <c r="F755" s="17">
        <v>0</v>
      </c>
      <c r="G755" s="17">
        <v>0</v>
      </c>
      <c r="H755" s="17" t="s">
        <v>447</v>
      </c>
      <c r="I755" s="17" t="s">
        <v>447</v>
      </c>
      <c r="J755" s="17" t="s">
        <v>2627</v>
      </c>
      <c r="K755" s="17" t="s">
        <v>447</v>
      </c>
      <c r="L755" s="17">
        <v>47067</v>
      </c>
      <c r="M755" s="17" t="s">
        <v>447</v>
      </c>
      <c r="N755" s="17" t="s">
        <v>447</v>
      </c>
      <c r="O755" s="17">
        <v>2</v>
      </c>
      <c r="P755" s="17" t="s">
        <v>2739</v>
      </c>
    </row>
    <row r="756" spans="1:16" ht="12.75">
      <c r="A756" s="17" t="s">
        <v>2740</v>
      </c>
      <c r="B756" s="17" t="s">
        <v>447</v>
      </c>
      <c r="C756" s="17" t="s">
        <v>2741</v>
      </c>
      <c r="D756" s="17">
        <v>-1000</v>
      </c>
      <c r="E756" s="17">
        <v>1000</v>
      </c>
      <c r="F756" s="17">
        <v>0</v>
      </c>
      <c r="G756" s="17">
        <v>0</v>
      </c>
      <c r="H756" s="17" t="s">
        <v>447</v>
      </c>
      <c r="I756" s="17" t="s">
        <v>447</v>
      </c>
      <c r="J756" s="17" t="s">
        <v>2627</v>
      </c>
      <c r="K756" s="17" t="s">
        <v>447</v>
      </c>
      <c r="L756" s="17">
        <v>56626</v>
      </c>
      <c r="M756" s="17" t="s">
        <v>447</v>
      </c>
      <c r="N756" s="17" t="s">
        <v>447</v>
      </c>
      <c r="O756" s="17">
        <v>2</v>
      </c>
      <c r="P756" s="17" t="s">
        <v>2742</v>
      </c>
    </row>
    <row r="757" spans="1:16" ht="12.75">
      <c r="A757" s="17" t="s">
        <v>2743</v>
      </c>
      <c r="B757" s="17" t="s">
        <v>447</v>
      </c>
      <c r="C757" s="17" t="s">
        <v>2744</v>
      </c>
      <c r="D757" s="17">
        <v>-1000</v>
      </c>
      <c r="E757" s="17">
        <v>1000</v>
      </c>
      <c r="F757" s="17">
        <v>0</v>
      </c>
      <c r="G757" s="17">
        <v>0</v>
      </c>
      <c r="H757" s="17" t="s">
        <v>447</v>
      </c>
      <c r="I757" s="17" t="s">
        <v>447</v>
      </c>
      <c r="J757" s="17" t="s">
        <v>2627</v>
      </c>
      <c r="K757" s="17" t="s">
        <v>447</v>
      </c>
      <c r="L757" s="17">
        <v>56630</v>
      </c>
      <c r="M757" s="17" t="s">
        <v>447</v>
      </c>
      <c r="N757" s="17" t="s">
        <v>447</v>
      </c>
      <c r="O757" s="17">
        <v>2</v>
      </c>
      <c r="P757" s="17" t="s">
        <v>2745</v>
      </c>
    </row>
    <row r="758" spans="1:16" ht="12.75">
      <c r="A758" s="17" t="s">
        <v>2746</v>
      </c>
      <c r="B758" s="17" t="s">
        <v>447</v>
      </c>
      <c r="C758" s="17" t="s">
        <v>2747</v>
      </c>
      <c r="D758" s="17">
        <v>-1000</v>
      </c>
      <c r="E758" s="17">
        <v>1000</v>
      </c>
      <c r="F758" s="17">
        <v>0</v>
      </c>
      <c r="G758" s="17">
        <v>0</v>
      </c>
      <c r="H758" s="17" t="s">
        <v>447</v>
      </c>
      <c r="I758" s="17" t="s">
        <v>447</v>
      </c>
      <c r="J758" s="17" t="s">
        <v>2627</v>
      </c>
      <c r="K758" s="17" t="s">
        <v>447</v>
      </c>
      <c r="L758" s="17">
        <v>18087</v>
      </c>
      <c r="M758" s="17" t="s">
        <v>447</v>
      </c>
      <c r="N758" s="17" t="s">
        <v>447</v>
      </c>
      <c r="O758" s="17">
        <v>2</v>
      </c>
      <c r="P758" s="17" t="s">
        <v>2748</v>
      </c>
    </row>
    <row r="759" spans="1:16" ht="12.75">
      <c r="A759" s="17" t="s">
        <v>2749</v>
      </c>
      <c r="B759" s="17" t="s">
        <v>2750</v>
      </c>
      <c r="C759" s="17" t="s">
        <v>2751</v>
      </c>
      <c r="D759" s="17">
        <v>0</v>
      </c>
      <c r="E759" s="17">
        <v>1000</v>
      </c>
      <c r="F759" s="17">
        <v>0</v>
      </c>
      <c r="G759" s="17">
        <v>0</v>
      </c>
      <c r="H759" s="17" t="s">
        <v>447</v>
      </c>
      <c r="I759" s="17" t="s">
        <v>447</v>
      </c>
      <c r="J759" s="17" t="s">
        <v>2627</v>
      </c>
      <c r="K759" s="17" t="s">
        <v>447</v>
      </c>
      <c r="L759" s="17">
        <v>23429</v>
      </c>
      <c r="M759" s="17" t="s">
        <v>447</v>
      </c>
      <c r="N759" s="17" t="s">
        <v>447</v>
      </c>
      <c r="O759" s="17">
        <v>2</v>
      </c>
      <c r="P759" s="17" t="s">
        <v>2752</v>
      </c>
    </row>
    <row r="760" spans="1:16" ht="12.75">
      <c r="A760" s="17" t="s">
        <v>2753</v>
      </c>
      <c r="B760" s="17" t="s">
        <v>2754</v>
      </c>
      <c r="C760" s="17" t="s">
        <v>2755</v>
      </c>
      <c r="D760" s="17">
        <v>0</v>
      </c>
      <c r="E760" s="17">
        <v>1000</v>
      </c>
      <c r="F760" s="17">
        <v>0</v>
      </c>
      <c r="G760" s="17">
        <v>0</v>
      </c>
      <c r="H760" s="17" t="s">
        <v>447</v>
      </c>
      <c r="I760" s="17" t="s">
        <v>447</v>
      </c>
      <c r="J760" s="17" t="s">
        <v>2627</v>
      </c>
      <c r="K760" s="17" t="s">
        <v>447</v>
      </c>
      <c r="L760" s="17" t="s">
        <v>2756</v>
      </c>
      <c r="M760" s="17" t="s">
        <v>447</v>
      </c>
      <c r="N760" s="17" t="s">
        <v>447</v>
      </c>
      <c r="O760" s="17">
        <v>2</v>
      </c>
      <c r="P760" s="17" t="s">
        <v>2757</v>
      </c>
    </row>
    <row r="761" spans="1:16" ht="12.75">
      <c r="A761" s="17" t="s">
        <v>2758</v>
      </c>
      <c r="B761" s="17" t="s">
        <v>2759</v>
      </c>
      <c r="C761" s="17" t="s">
        <v>2760</v>
      </c>
      <c r="D761" s="17">
        <v>0</v>
      </c>
      <c r="E761" s="17">
        <v>1000</v>
      </c>
      <c r="F761" s="17">
        <v>0</v>
      </c>
      <c r="G761" s="17">
        <v>0</v>
      </c>
      <c r="H761" s="17" t="s">
        <v>447</v>
      </c>
      <c r="I761" s="17" t="s">
        <v>447</v>
      </c>
      <c r="J761" s="17" t="s">
        <v>2627</v>
      </c>
      <c r="K761" s="17" t="s">
        <v>447</v>
      </c>
      <c r="L761" s="17">
        <v>27735</v>
      </c>
      <c r="M761" s="17" t="s">
        <v>447</v>
      </c>
      <c r="N761" s="17" t="s">
        <v>447</v>
      </c>
      <c r="O761" s="17">
        <v>2</v>
      </c>
      <c r="P761" s="17" t="s">
        <v>2761</v>
      </c>
    </row>
    <row r="762" spans="1:16" ht="12.75">
      <c r="A762" s="17" t="s">
        <v>2762</v>
      </c>
      <c r="B762" s="17" t="s">
        <v>2763</v>
      </c>
      <c r="C762" s="17" t="s">
        <v>2764</v>
      </c>
      <c r="D762" s="17">
        <v>-1000</v>
      </c>
      <c r="E762" s="17">
        <v>1000</v>
      </c>
      <c r="F762" s="17">
        <v>0</v>
      </c>
      <c r="G762" s="17">
        <v>0</v>
      </c>
      <c r="H762" s="17" t="s">
        <v>447</v>
      </c>
      <c r="I762" s="17" t="s">
        <v>447</v>
      </c>
      <c r="J762" s="17" t="s">
        <v>2627</v>
      </c>
      <c r="K762" s="17" t="s">
        <v>447</v>
      </c>
      <c r="L762" s="17" t="s">
        <v>2765</v>
      </c>
      <c r="M762" s="17" t="s">
        <v>447</v>
      </c>
      <c r="N762" s="17" t="s">
        <v>447</v>
      </c>
      <c r="O762" s="17">
        <v>2</v>
      </c>
      <c r="P762" s="17" t="s">
        <v>2766</v>
      </c>
    </row>
    <row r="763" spans="1:16" ht="12.75">
      <c r="A763" s="17" t="s">
        <v>2767</v>
      </c>
      <c r="B763" s="17" t="s">
        <v>2763</v>
      </c>
      <c r="C763" s="17" t="s">
        <v>2768</v>
      </c>
      <c r="D763" s="17">
        <v>-1000</v>
      </c>
      <c r="E763" s="17">
        <v>1000</v>
      </c>
      <c r="F763" s="17">
        <v>0</v>
      </c>
      <c r="G763" s="17">
        <v>0</v>
      </c>
      <c r="H763" s="17" t="s">
        <v>447</v>
      </c>
      <c r="I763" s="17" t="s">
        <v>447</v>
      </c>
      <c r="J763" s="17" t="s">
        <v>2627</v>
      </c>
      <c r="K763" s="17" t="s">
        <v>447</v>
      </c>
      <c r="L763" s="17" t="s">
        <v>2765</v>
      </c>
      <c r="M763" s="17" t="s">
        <v>447</v>
      </c>
      <c r="N763" s="17" t="s">
        <v>447</v>
      </c>
      <c r="O763" s="17">
        <v>2</v>
      </c>
      <c r="P763" s="17" t="s">
        <v>2766</v>
      </c>
    </row>
    <row r="764" spans="1:16" ht="12.75">
      <c r="A764" s="17" t="s">
        <v>2769</v>
      </c>
      <c r="B764" s="17" t="s">
        <v>447</v>
      </c>
      <c r="C764" s="17" t="s">
        <v>2770</v>
      </c>
      <c r="D764" s="17">
        <v>0</v>
      </c>
      <c r="E764" s="17">
        <v>1000</v>
      </c>
      <c r="F764" s="17">
        <v>0</v>
      </c>
      <c r="G764" s="17">
        <v>0</v>
      </c>
      <c r="H764" s="17" t="s">
        <v>447</v>
      </c>
      <c r="I764" s="17" t="s">
        <v>447</v>
      </c>
      <c r="J764" s="17" t="s">
        <v>447</v>
      </c>
      <c r="K764" s="17" t="s">
        <v>447</v>
      </c>
      <c r="L764" s="17" t="s">
        <v>2771</v>
      </c>
      <c r="M764" s="17" t="s">
        <v>447</v>
      </c>
      <c r="N764" s="17" t="s">
        <v>447</v>
      </c>
      <c r="O764" s="17">
        <v>2</v>
      </c>
      <c r="P764" s="17" t="s">
        <v>2772</v>
      </c>
    </row>
    <row r="765" spans="1:16" ht="12.75">
      <c r="A765" s="17" t="s">
        <v>2773</v>
      </c>
      <c r="B765" s="17" t="s">
        <v>447</v>
      </c>
      <c r="C765" s="17" t="s">
        <v>2774</v>
      </c>
      <c r="D765" s="17">
        <v>0</v>
      </c>
      <c r="E765" s="17">
        <v>1000</v>
      </c>
      <c r="F765" s="17">
        <v>0</v>
      </c>
      <c r="G765" s="17">
        <v>0</v>
      </c>
      <c r="H765" s="17" t="s">
        <v>447</v>
      </c>
      <c r="I765" s="17" t="s">
        <v>447</v>
      </c>
      <c r="J765" s="17" t="s">
        <v>447</v>
      </c>
      <c r="K765" s="17" t="s">
        <v>447</v>
      </c>
      <c r="L765" s="17">
        <v>51055</v>
      </c>
      <c r="M765" s="17" t="s">
        <v>447</v>
      </c>
      <c r="N765" s="17" t="s">
        <v>447</v>
      </c>
      <c r="O765" s="17">
        <v>2</v>
      </c>
      <c r="P765" s="17" t="s">
        <v>2775</v>
      </c>
    </row>
    <row r="766" spans="1:16" ht="12.75">
      <c r="A766" s="17" t="s">
        <v>2776</v>
      </c>
      <c r="B766" s="17" t="s">
        <v>2777</v>
      </c>
      <c r="C766" s="17" t="s">
        <v>2778</v>
      </c>
      <c r="D766" s="17">
        <v>-1000</v>
      </c>
      <c r="E766" s="17">
        <v>1000</v>
      </c>
      <c r="F766" s="17">
        <v>0</v>
      </c>
      <c r="G766" s="17">
        <v>0</v>
      </c>
      <c r="H766" s="17" t="s">
        <v>447</v>
      </c>
      <c r="I766" s="17" t="s">
        <v>447</v>
      </c>
      <c r="J766" s="17" t="s">
        <v>1388</v>
      </c>
      <c r="K766" s="17" t="s">
        <v>447</v>
      </c>
      <c r="L766" s="17" t="s">
        <v>2779</v>
      </c>
      <c r="M766" s="17" t="s">
        <v>447</v>
      </c>
      <c r="N766" s="17" t="s">
        <v>447</v>
      </c>
      <c r="O766" s="17">
        <v>2</v>
      </c>
      <c r="P766" s="17" t="s">
        <v>2780</v>
      </c>
    </row>
    <row r="767" spans="1:16" ht="12.75">
      <c r="A767" s="17" t="s">
        <v>2781</v>
      </c>
      <c r="B767" s="17" t="s">
        <v>447</v>
      </c>
      <c r="C767" s="17" t="s">
        <v>2782</v>
      </c>
      <c r="D767" s="17">
        <v>-1000</v>
      </c>
      <c r="E767" s="17">
        <v>1000</v>
      </c>
      <c r="F767" s="17">
        <v>0</v>
      </c>
      <c r="G767" s="17">
        <v>0</v>
      </c>
      <c r="H767" s="17" t="s">
        <v>447</v>
      </c>
      <c r="I767" s="17" t="s">
        <v>447</v>
      </c>
      <c r="J767" s="17" t="s">
        <v>2627</v>
      </c>
      <c r="K767" s="17" t="s">
        <v>447</v>
      </c>
      <c r="L767" s="17" t="s">
        <v>2779</v>
      </c>
      <c r="M767" s="17" t="s">
        <v>447</v>
      </c>
      <c r="N767" s="17" t="s">
        <v>447</v>
      </c>
      <c r="O767" s="17">
        <v>2</v>
      </c>
      <c r="P767" s="17" t="s">
        <v>2780</v>
      </c>
    </row>
    <row r="768" spans="1:16" ht="12.75">
      <c r="A768" s="17" t="s">
        <v>2783</v>
      </c>
      <c r="B768" s="17" t="s">
        <v>447</v>
      </c>
      <c r="C768" s="17" t="s">
        <v>2784</v>
      </c>
      <c r="D768" s="17">
        <v>-1000</v>
      </c>
      <c r="E768" s="17">
        <v>1000</v>
      </c>
      <c r="F768" s="17">
        <v>0</v>
      </c>
      <c r="G768" s="17">
        <v>0</v>
      </c>
      <c r="H768" s="17" t="s">
        <v>447</v>
      </c>
      <c r="I768" s="17" t="s">
        <v>447</v>
      </c>
      <c r="J768" s="17" t="s">
        <v>199</v>
      </c>
      <c r="K768" s="17" t="s">
        <v>447</v>
      </c>
      <c r="L768" s="17" t="s">
        <v>2779</v>
      </c>
      <c r="M768" s="17" t="s">
        <v>447</v>
      </c>
      <c r="N768" s="17" t="s">
        <v>447</v>
      </c>
      <c r="O768" s="17">
        <v>2</v>
      </c>
      <c r="P768" s="17" t="s">
        <v>2780</v>
      </c>
    </row>
    <row r="769" spans="1:16" ht="12.75">
      <c r="A769" s="17" t="s">
        <v>2785</v>
      </c>
      <c r="B769" s="17" t="s">
        <v>447</v>
      </c>
      <c r="C769" s="17" t="s">
        <v>2786</v>
      </c>
      <c r="D769" s="17">
        <v>-1000</v>
      </c>
      <c r="E769" s="17">
        <v>1000</v>
      </c>
      <c r="F769" s="17">
        <v>0</v>
      </c>
      <c r="G769" s="17">
        <v>0</v>
      </c>
      <c r="H769" s="17" t="s">
        <v>447</v>
      </c>
      <c r="I769" s="17" t="s">
        <v>447</v>
      </c>
      <c r="J769" s="17" t="s">
        <v>199</v>
      </c>
      <c r="K769" s="17" t="s">
        <v>447</v>
      </c>
      <c r="L769" s="17" t="s">
        <v>2779</v>
      </c>
      <c r="M769" s="17" t="s">
        <v>447</v>
      </c>
      <c r="N769" s="17" t="s">
        <v>447</v>
      </c>
      <c r="O769" s="17">
        <v>2</v>
      </c>
      <c r="P769" s="17" t="s">
        <v>2780</v>
      </c>
    </row>
    <row r="770" spans="1:16" ht="12.75">
      <c r="A770" s="17" t="s">
        <v>2787</v>
      </c>
      <c r="B770" s="17" t="s">
        <v>447</v>
      </c>
      <c r="C770" s="17" t="s">
        <v>2788</v>
      </c>
      <c r="D770" s="17">
        <v>-1000</v>
      </c>
      <c r="E770" s="17">
        <v>1000</v>
      </c>
      <c r="F770" s="17">
        <v>0</v>
      </c>
      <c r="G770" s="17">
        <v>0</v>
      </c>
      <c r="H770" s="17" t="s">
        <v>447</v>
      </c>
      <c r="I770" s="17" t="s">
        <v>447</v>
      </c>
      <c r="J770" s="17" t="s">
        <v>447</v>
      </c>
      <c r="K770" s="17" t="s">
        <v>447</v>
      </c>
      <c r="L770" s="17" t="s">
        <v>2779</v>
      </c>
      <c r="M770" s="17" t="s">
        <v>447</v>
      </c>
      <c r="N770" s="17" t="s">
        <v>447</v>
      </c>
      <c r="O770" s="17">
        <v>2</v>
      </c>
      <c r="P770" s="17" t="s">
        <v>2780</v>
      </c>
    </row>
    <row r="771" spans="1:16" ht="12.75">
      <c r="A771" s="17" t="s">
        <v>288</v>
      </c>
      <c r="B771" s="17" t="s">
        <v>447</v>
      </c>
      <c r="C771" s="17" t="s">
        <v>2789</v>
      </c>
      <c r="D771" s="17">
        <v>-1000</v>
      </c>
      <c r="E771" s="17">
        <v>1000</v>
      </c>
      <c r="F771" s="17">
        <v>0</v>
      </c>
      <c r="G771" s="17">
        <v>0</v>
      </c>
      <c r="H771" s="17" t="s">
        <v>447</v>
      </c>
      <c r="I771" s="17" t="s">
        <v>447</v>
      </c>
      <c r="J771" s="17" t="s">
        <v>447</v>
      </c>
      <c r="K771" s="17" t="s">
        <v>447</v>
      </c>
      <c r="L771" s="17" t="s">
        <v>447</v>
      </c>
      <c r="M771" s="17" t="s">
        <v>447</v>
      </c>
      <c r="N771" s="17" t="s">
        <v>447</v>
      </c>
      <c r="O771" s="17">
        <v>1</v>
      </c>
      <c r="P771" s="17" t="s">
        <v>290</v>
      </c>
    </row>
    <row r="772" spans="1:16" ht="12.75">
      <c r="A772" s="17" t="s">
        <v>2790</v>
      </c>
      <c r="B772" s="17" t="s">
        <v>2791</v>
      </c>
      <c r="C772" s="17" t="s">
        <v>2792</v>
      </c>
      <c r="D772" s="17">
        <v>0</v>
      </c>
      <c r="E772" s="17">
        <v>1000</v>
      </c>
      <c r="F772" s="17">
        <v>0</v>
      </c>
      <c r="G772" s="17">
        <v>0</v>
      </c>
      <c r="H772" s="17" t="s">
        <v>447</v>
      </c>
      <c r="I772" s="17" t="s">
        <v>447</v>
      </c>
      <c r="J772" s="17" t="s">
        <v>1388</v>
      </c>
      <c r="K772" s="17" t="s">
        <v>447</v>
      </c>
      <c r="L772" s="17">
        <v>26256</v>
      </c>
      <c r="M772" s="17" t="s">
        <v>447</v>
      </c>
      <c r="N772" s="17" t="s">
        <v>447</v>
      </c>
      <c r="O772" s="17">
        <v>2</v>
      </c>
      <c r="P772" s="17" t="s">
        <v>2793</v>
      </c>
    </row>
    <row r="773" spans="1:16" ht="12.75">
      <c r="A773" s="17" t="s">
        <v>2794</v>
      </c>
      <c r="B773" s="17" t="s">
        <v>2795</v>
      </c>
      <c r="C773" s="17" t="s">
        <v>2796</v>
      </c>
      <c r="D773" s="17">
        <v>0</v>
      </c>
      <c r="E773" s="17">
        <v>1000</v>
      </c>
      <c r="F773" s="17">
        <v>0</v>
      </c>
      <c r="G773" s="17">
        <v>0</v>
      </c>
      <c r="H773" s="17" t="s">
        <v>447</v>
      </c>
      <c r="I773" s="17" t="s">
        <v>447</v>
      </c>
      <c r="J773" s="17" t="s">
        <v>1388</v>
      </c>
      <c r="K773" s="17" t="s">
        <v>447</v>
      </c>
      <c r="L773" s="17">
        <v>18087</v>
      </c>
      <c r="M773" s="17" t="s">
        <v>447</v>
      </c>
      <c r="N773" s="17" t="s">
        <v>447</v>
      </c>
      <c r="O773" s="17">
        <v>2</v>
      </c>
      <c r="P773" s="17" t="s">
        <v>2748</v>
      </c>
    </row>
    <row r="774" spans="1:16" ht="12.75">
      <c r="A774" s="17" t="s">
        <v>2797</v>
      </c>
      <c r="B774" s="17" t="s">
        <v>2798</v>
      </c>
      <c r="C774" s="17" t="s">
        <v>2799</v>
      </c>
      <c r="D774" s="17">
        <v>0</v>
      </c>
      <c r="E774" s="17">
        <v>1000</v>
      </c>
      <c r="F774" s="17">
        <v>0</v>
      </c>
      <c r="G774" s="17">
        <v>0</v>
      </c>
      <c r="H774" s="17" t="s">
        <v>447</v>
      </c>
      <c r="I774" s="17" t="s">
        <v>447</v>
      </c>
      <c r="J774" s="17" t="s">
        <v>2800</v>
      </c>
      <c r="K774" s="17" t="s">
        <v>447</v>
      </c>
      <c r="L774" s="17">
        <v>900</v>
      </c>
      <c r="M774" s="17" t="s">
        <v>447</v>
      </c>
      <c r="N774" s="17" t="s">
        <v>447</v>
      </c>
      <c r="O774" s="17">
        <v>2</v>
      </c>
      <c r="P774" s="17" t="s">
        <v>2801</v>
      </c>
    </row>
    <row r="775" spans="1:16" ht="12.75">
      <c r="A775" s="17" t="s">
        <v>2802</v>
      </c>
      <c r="B775" s="17" t="s">
        <v>1386</v>
      </c>
      <c r="C775" s="17" t="s">
        <v>2803</v>
      </c>
      <c r="D775" s="17">
        <v>0</v>
      </c>
      <c r="E775" s="17">
        <v>1000</v>
      </c>
      <c r="F775" s="17">
        <v>0</v>
      </c>
      <c r="G775" s="17">
        <v>0</v>
      </c>
      <c r="H775" s="17" t="s">
        <v>447</v>
      </c>
      <c r="I775" s="17" t="s">
        <v>447</v>
      </c>
      <c r="J775" s="17" t="s">
        <v>1388</v>
      </c>
      <c r="K775" s="17" t="s">
        <v>447</v>
      </c>
      <c r="L775" s="17" t="s">
        <v>2804</v>
      </c>
      <c r="M775" s="17" t="s">
        <v>447</v>
      </c>
      <c r="N775" s="17" t="s">
        <v>447</v>
      </c>
      <c r="O775" s="17">
        <v>2</v>
      </c>
      <c r="P775" s="17" t="s">
        <v>1390</v>
      </c>
    </row>
    <row r="776" spans="1:16" ht="12.75">
      <c r="A776" s="17" t="s">
        <v>2805</v>
      </c>
      <c r="B776" s="17" t="s">
        <v>1386</v>
      </c>
      <c r="C776" s="17" t="s">
        <v>2806</v>
      </c>
      <c r="D776" s="17">
        <v>0</v>
      </c>
      <c r="E776" s="17">
        <v>1000</v>
      </c>
      <c r="F776" s="17">
        <v>0</v>
      </c>
      <c r="G776" s="17">
        <v>0</v>
      </c>
      <c r="H776" s="17" t="s">
        <v>447</v>
      </c>
      <c r="I776" s="17" t="s">
        <v>447</v>
      </c>
      <c r="J776" s="17" t="s">
        <v>1388</v>
      </c>
      <c r="K776" s="17" t="s">
        <v>447</v>
      </c>
      <c r="L776" s="17" t="s">
        <v>2804</v>
      </c>
      <c r="M776" s="17" t="s">
        <v>447</v>
      </c>
      <c r="N776" s="17" t="s">
        <v>447</v>
      </c>
      <c r="O776" s="17">
        <v>2</v>
      </c>
      <c r="P776" s="17" t="s">
        <v>1390</v>
      </c>
    </row>
    <row r="777" spans="1:16" ht="12.75">
      <c r="A777" s="17" t="s">
        <v>2807</v>
      </c>
      <c r="B777" s="17" t="s">
        <v>1386</v>
      </c>
      <c r="C777" s="17" t="s">
        <v>2808</v>
      </c>
      <c r="D777" s="17">
        <v>0</v>
      </c>
      <c r="E777" s="17">
        <v>1000</v>
      </c>
      <c r="F777" s="17">
        <v>0</v>
      </c>
      <c r="G777" s="17">
        <v>0</v>
      </c>
      <c r="H777" s="17" t="s">
        <v>447</v>
      </c>
      <c r="I777" s="17" t="s">
        <v>447</v>
      </c>
      <c r="J777" s="17" t="s">
        <v>1388</v>
      </c>
      <c r="K777" s="17" t="s">
        <v>447</v>
      </c>
      <c r="L777" s="17">
        <v>20093</v>
      </c>
      <c r="M777" s="17" t="s">
        <v>447</v>
      </c>
      <c r="N777" s="17" t="s">
        <v>447</v>
      </c>
      <c r="O777" s="17">
        <v>2</v>
      </c>
      <c r="P777" s="17" t="s">
        <v>1390</v>
      </c>
    </row>
    <row r="778" spans="1:16" ht="12.75">
      <c r="A778" s="17" t="s">
        <v>2809</v>
      </c>
      <c r="B778" s="17" t="s">
        <v>1386</v>
      </c>
      <c r="C778" s="17" t="s">
        <v>2810</v>
      </c>
      <c r="D778" s="17">
        <v>0</v>
      </c>
      <c r="E778" s="17">
        <v>1000</v>
      </c>
      <c r="F778" s="17">
        <v>0</v>
      </c>
      <c r="G778" s="17">
        <v>0</v>
      </c>
      <c r="H778" s="17" t="s">
        <v>447</v>
      </c>
      <c r="I778" s="17" t="s">
        <v>447</v>
      </c>
      <c r="J778" s="17" t="s">
        <v>1388</v>
      </c>
      <c r="K778" s="17" t="s">
        <v>447</v>
      </c>
      <c r="L778" s="17">
        <v>20093</v>
      </c>
      <c r="M778" s="17" t="s">
        <v>447</v>
      </c>
      <c r="N778" s="17" t="s">
        <v>447</v>
      </c>
      <c r="O778" s="17">
        <v>2</v>
      </c>
      <c r="P778" s="17" t="s">
        <v>1390</v>
      </c>
    </row>
    <row r="779" spans="1:16" ht="12.75">
      <c r="A779" s="17" t="s">
        <v>2811</v>
      </c>
      <c r="B779" s="17" t="s">
        <v>447</v>
      </c>
      <c r="C779" s="17" t="s">
        <v>2812</v>
      </c>
      <c r="D779" s="17">
        <v>0</v>
      </c>
      <c r="E779" s="17">
        <v>1000</v>
      </c>
      <c r="F779" s="17">
        <v>0</v>
      </c>
      <c r="G779" s="17">
        <v>0</v>
      </c>
      <c r="H779" s="17" t="s">
        <v>447</v>
      </c>
      <c r="I779" s="17" t="s">
        <v>447</v>
      </c>
      <c r="J779" s="17" t="s">
        <v>1388</v>
      </c>
      <c r="K779" s="17" t="s">
        <v>447</v>
      </c>
      <c r="L779" s="17" t="s">
        <v>2813</v>
      </c>
      <c r="M779" s="17" t="s">
        <v>447</v>
      </c>
      <c r="N779" s="17" t="s">
        <v>447</v>
      </c>
      <c r="O779" s="17">
        <v>2</v>
      </c>
      <c r="P779" s="17" t="s">
        <v>1397</v>
      </c>
    </row>
    <row r="780" spans="1:16" ht="12.75">
      <c r="A780" s="17" t="s">
        <v>2814</v>
      </c>
      <c r="B780" s="17" t="s">
        <v>2815</v>
      </c>
      <c r="C780" s="17" t="s">
        <v>2816</v>
      </c>
      <c r="D780" s="17">
        <v>0</v>
      </c>
      <c r="E780" s="17">
        <v>1000</v>
      </c>
      <c r="F780" s="17">
        <v>0</v>
      </c>
      <c r="G780" s="17">
        <v>0</v>
      </c>
      <c r="H780" s="17" t="s">
        <v>447</v>
      </c>
      <c r="I780" s="17" t="s">
        <v>447</v>
      </c>
      <c r="J780" s="17" t="s">
        <v>199</v>
      </c>
      <c r="K780" s="17" t="s">
        <v>447</v>
      </c>
      <c r="L780" s="17" t="s">
        <v>2813</v>
      </c>
      <c r="M780" s="17" t="s">
        <v>447</v>
      </c>
      <c r="N780" s="17" t="s">
        <v>447</v>
      </c>
      <c r="O780" s="17">
        <v>2</v>
      </c>
      <c r="P780" s="17" t="s">
        <v>1397</v>
      </c>
    </row>
    <row r="781" spans="1:16" ht="12.75">
      <c r="A781" s="17" t="s">
        <v>2817</v>
      </c>
      <c r="B781" s="17" t="s">
        <v>447</v>
      </c>
      <c r="C781" s="17" t="s">
        <v>2818</v>
      </c>
      <c r="D781" s="17">
        <v>0</v>
      </c>
      <c r="E781" s="17">
        <v>1000</v>
      </c>
      <c r="F781" s="17">
        <v>0</v>
      </c>
      <c r="G781" s="17">
        <v>0</v>
      </c>
      <c r="H781" s="17" t="s">
        <v>447</v>
      </c>
      <c r="I781" s="17" t="s">
        <v>447</v>
      </c>
      <c r="J781" s="17" t="s">
        <v>199</v>
      </c>
      <c r="K781" s="17" t="s">
        <v>447</v>
      </c>
      <c r="L781" s="17" t="s">
        <v>2813</v>
      </c>
      <c r="M781" s="17" t="s">
        <v>447</v>
      </c>
      <c r="N781" s="17" t="s">
        <v>447</v>
      </c>
      <c r="O781" s="17">
        <v>2</v>
      </c>
      <c r="P781" s="17" t="s">
        <v>1397</v>
      </c>
    </row>
    <row r="782" spans="1:16" ht="12.75">
      <c r="A782" s="17" t="s">
        <v>2819</v>
      </c>
      <c r="B782" s="17" t="s">
        <v>447</v>
      </c>
      <c r="C782" s="17" t="s">
        <v>2820</v>
      </c>
      <c r="D782" s="17">
        <v>0</v>
      </c>
      <c r="E782" s="17">
        <v>1000</v>
      </c>
      <c r="F782" s="17">
        <v>0</v>
      </c>
      <c r="G782" s="17">
        <v>0</v>
      </c>
      <c r="H782" s="17" t="s">
        <v>447</v>
      </c>
      <c r="I782" s="17" t="s">
        <v>447</v>
      </c>
      <c r="J782" s="17" t="s">
        <v>1388</v>
      </c>
      <c r="K782" s="17" t="s">
        <v>447</v>
      </c>
      <c r="L782" s="17" t="s">
        <v>2813</v>
      </c>
      <c r="M782" s="17" t="s">
        <v>447</v>
      </c>
      <c r="N782" s="17" t="s">
        <v>447</v>
      </c>
      <c r="O782" s="17">
        <v>2</v>
      </c>
      <c r="P782" s="17" t="s">
        <v>1397</v>
      </c>
    </row>
    <row r="783" spans="1:16" ht="12.75">
      <c r="A783" s="17" t="s">
        <v>2821</v>
      </c>
      <c r="B783" s="17" t="s">
        <v>447</v>
      </c>
      <c r="C783" s="17" t="s">
        <v>2822</v>
      </c>
      <c r="D783" s="17">
        <v>0</v>
      </c>
      <c r="E783" s="17">
        <v>1000</v>
      </c>
      <c r="F783" s="17">
        <v>0</v>
      </c>
      <c r="G783" s="17">
        <v>0</v>
      </c>
      <c r="H783" s="17" t="s">
        <v>447</v>
      </c>
      <c r="I783" s="17" t="s">
        <v>447</v>
      </c>
      <c r="J783" s="17" t="s">
        <v>1388</v>
      </c>
      <c r="K783" s="17" t="s">
        <v>447</v>
      </c>
      <c r="L783" s="17" t="s">
        <v>2813</v>
      </c>
      <c r="M783" s="17" t="s">
        <v>447</v>
      </c>
      <c r="N783" s="17" t="s">
        <v>447</v>
      </c>
      <c r="O783" s="17">
        <v>2</v>
      </c>
      <c r="P783" s="17" t="s">
        <v>1397</v>
      </c>
    </row>
    <row r="784" spans="1:16" ht="12.75">
      <c r="A784" s="17" t="s">
        <v>2823</v>
      </c>
      <c r="B784" s="17" t="s">
        <v>447</v>
      </c>
      <c r="C784" s="17" t="s">
        <v>2824</v>
      </c>
      <c r="D784" s="17">
        <v>0</v>
      </c>
      <c r="E784" s="17">
        <v>1000</v>
      </c>
      <c r="F784" s="17">
        <v>0</v>
      </c>
      <c r="G784" s="17">
        <v>0</v>
      </c>
      <c r="H784" s="17" t="s">
        <v>447</v>
      </c>
      <c r="I784" s="17" t="s">
        <v>447</v>
      </c>
      <c r="J784" s="17" t="s">
        <v>199</v>
      </c>
      <c r="K784" s="17" t="s">
        <v>447</v>
      </c>
      <c r="L784" s="17" t="s">
        <v>2813</v>
      </c>
      <c r="M784" s="17" t="s">
        <v>447</v>
      </c>
      <c r="N784" s="17" t="s">
        <v>447</v>
      </c>
      <c r="O784" s="17">
        <v>2</v>
      </c>
      <c r="P784" s="17" t="s">
        <v>1397</v>
      </c>
    </row>
    <row r="785" spans="1:16" ht="12.75">
      <c r="A785" s="17" t="s">
        <v>2825</v>
      </c>
      <c r="B785" s="17" t="s">
        <v>447</v>
      </c>
      <c r="C785" s="17" t="s">
        <v>2826</v>
      </c>
      <c r="D785" s="17">
        <v>0</v>
      </c>
      <c r="E785" s="17">
        <v>1000</v>
      </c>
      <c r="F785" s="17">
        <v>0</v>
      </c>
      <c r="G785" s="17">
        <v>0</v>
      </c>
      <c r="H785" s="17" t="s">
        <v>447</v>
      </c>
      <c r="I785" s="17" t="s">
        <v>447</v>
      </c>
      <c r="J785" s="17" t="s">
        <v>199</v>
      </c>
      <c r="K785" s="17" t="s">
        <v>447</v>
      </c>
      <c r="L785" s="17" t="s">
        <v>2813</v>
      </c>
      <c r="M785" s="17" t="s">
        <v>447</v>
      </c>
      <c r="N785" s="17" t="s">
        <v>447</v>
      </c>
      <c r="O785" s="17">
        <v>2</v>
      </c>
      <c r="P785" s="17" t="s">
        <v>1397</v>
      </c>
    </row>
    <row r="786" spans="1:16" ht="12.75">
      <c r="A786" s="17" t="s">
        <v>2827</v>
      </c>
      <c r="B786" s="17" t="s">
        <v>447</v>
      </c>
      <c r="C786" s="17" t="s">
        <v>2828</v>
      </c>
      <c r="D786" s="17">
        <v>0</v>
      </c>
      <c r="E786" s="17">
        <v>1000</v>
      </c>
      <c r="F786" s="17">
        <v>0</v>
      </c>
      <c r="G786" s="17">
        <v>0</v>
      </c>
      <c r="H786" s="17" t="s">
        <v>447</v>
      </c>
      <c r="I786" s="17" t="s">
        <v>447</v>
      </c>
      <c r="J786" s="17" t="s">
        <v>199</v>
      </c>
      <c r="K786" s="17" t="s">
        <v>447</v>
      </c>
      <c r="L786" s="17" t="s">
        <v>2813</v>
      </c>
      <c r="M786" s="17" t="s">
        <v>447</v>
      </c>
      <c r="N786" s="17" t="s">
        <v>447</v>
      </c>
      <c r="O786" s="17">
        <v>2</v>
      </c>
      <c r="P786" s="17" t="s">
        <v>1397</v>
      </c>
    </row>
    <row r="787" spans="1:16" ht="12.75">
      <c r="A787" s="17" t="s">
        <v>2829</v>
      </c>
      <c r="B787" s="17" t="s">
        <v>2830</v>
      </c>
      <c r="C787" s="17" t="s">
        <v>2831</v>
      </c>
      <c r="D787" s="17">
        <v>0</v>
      </c>
      <c r="E787" s="17">
        <v>1000</v>
      </c>
      <c r="F787" s="17">
        <v>0</v>
      </c>
      <c r="G787" s="17">
        <v>0</v>
      </c>
      <c r="H787" s="17" t="s">
        <v>447</v>
      </c>
      <c r="I787" s="17" t="s">
        <v>447</v>
      </c>
      <c r="J787" s="17" t="s">
        <v>447</v>
      </c>
      <c r="K787" s="17" t="s">
        <v>447</v>
      </c>
      <c r="L787" s="17">
        <v>51242</v>
      </c>
      <c r="M787" s="17" t="s">
        <v>447</v>
      </c>
      <c r="N787" s="17" t="s">
        <v>447</v>
      </c>
      <c r="O787" s="17">
        <v>2</v>
      </c>
      <c r="P787" s="17" t="s">
        <v>2832</v>
      </c>
    </row>
    <row r="788" spans="1:16" ht="12.75">
      <c r="A788" s="17" t="s">
        <v>2833</v>
      </c>
      <c r="B788" s="17" t="s">
        <v>447</v>
      </c>
      <c r="C788" s="17" t="s">
        <v>2834</v>
      </c>
      <c r="D788" s="17">
        <v>-1000</v>
      </c>
      <c r="E788" s="17">
        <v>1000</v>
      </c>
      <c r="F788" s="17">
        <v>0</v>
      </c>
      <c r="G788" s="17">
        <v>0</v>
      </c>
      <c r="H788" s="17" t="s">
        <v>447</v>
      </c>
      <c r="I788" s="17" t="s">
        <v>447</v>
      </c>
      <c r="J788" s="17" t="s">
        <v>447</v>
      </c>
      <c r="K788" s="17" t="s">
        <v>447</v>
      </c>
      <c r="L788" s="17" t="s">
        <v>447</v>
      </c>
      <c r="M788" s="17" t="s">
        <v>447</v>
      </c>
      <c r="N788" s="17" t="s">
        <v>447</v>
      </c>
      <c r="O788" s="17">
        <v>1</v>
      </c>
      <c r="P788" s="17" t="s">
        <v>447</v>
      </c>
    </row>
    <row r="789" spans="1:16" ht="12.75">
      <c r="A789" s="17" t="s">
        <v>2835</v>
      </c>
      <c r="B789" s="17" t="s">
        <v>2836</v>
      </c>
      <c r="C789" s="17" t="s">
        <v>2837</v>
      </c>
      <c r="D789" s="17">
        <v>0</v>
      </c>
      <c r="E789" s="17">
        <v>1000</v>
      </c>
      <c r="F789" s="17">
        <v>0</v>
      </c>
      <c r="G789" s="17">
        <v>0</v>
      </c>
      <c r="H789" s="17" t="s">
        <v>447</v>
      </c>
      <c r="I789" s="17" t="s">
        <v>447</v>
      </c>
      <c r="J789" s="17" t="s">
        <v>199</v>
      </c>
      <c r="K789" s="17" t="s">
        <v>447</v>
      </c>
      <c r="L789" s="17" t="s">
        <v>2838</v>
      </c>
      <c r="M789" s="17" t="s">
        <v>447</v>
      </c>
      <c r="N789" s="17" t="s">
        <v>447</v>
      </c>
      <c r="O789" s="17">
        <v>2</v>
      </c>
      <c r="P789" s="17" t="s">
        <v>2839</v>
      </c>
    </row>
    <row r="790" spans="1:16" ht="12.75">
      <c r="A790" s="17" t="s">
        <v>2840</v>
      </c>
      <c r="B790" s="17" t="s">
        <v>2841</v>
      </c>
      <c r="C790" s="17" t="s">
        <v>2842</v>
      </c>
      <c r="D790" s="17">
        <v>-1000</v>
      </c>
      <c r="E790" s="17">
        <v>1000</v>
      </c>
      <c r="F790" s="17">
        <v>0</v>
      </c>
      <c r="G790" s="17">
        <v>0</v>
      </c>
      <c r="H790" s="17" t="s">
        <v>447</v>
      </c>
      <c r="I790" s="17" t="s">
        <v>447</v>
      </c>
      <c r="J790" s="17" t="s">
        <v>199</v>
      </c>
      <c r="K790" s="17" t="s">
        <v>447</v>
      </c>
      <c r="L790" s="17" t="s">
        <v>2843</v>
      </c>
      <c r="M790" s="17" t="s">
        <v>447</v>
      </c>
      <c r="N790" s="17" t="s">
        <v>447</v>
      </c>
      <c r="O790" s="17">
        <v>2</v>
      </c>
      <c r="P790" s="17" t="s">
        <v>2844</v>
      </c>
    </row>
    <row r="791" spans="1:16" ht="12.75">
      <c r="A791" s="17" t="s">
        <v>2845</v>
      </c>
      <c r="B791" s="17" t="s">
        <v>447</v>
      </c>
      <c r="C791" s="17" t="s">
        <v>2846</v>
      </c>
      <c r="D791" s="17">
        <v>-1000</v>
      </c>
      <c r="E791" s="17">
        <v>1000</v>
      </c>
      <c r="F791" s="17">
        <v>0</v>
      </c>
      <c r="G791" s="17">
        <v>0</v>
      </c>
      <c r="H791" s="17" t="s">
        <v>447</v>
      </c>
      <c r="I791" s="17" t="s">
        <v>447</v>
      </c>
      <c r="J791" s="17" t="s">
        <v>447</v>
      </c>
      <c r="K791" s="17" t="s">
        <v>447</v>
      </c>
      <c r="L791" s="17" t="s">
        <v>447</v>
      </c>
      <c r="M791" s="17" t="s">
        <v>447</v>
      </c>
      <c r="N791" s="17" t="s">
        <v>447</v>
      </c>
      <c r="O791" s="17">
        <v>1</v>
      </c>
      <c r="P791" s="17" t="s">
        <v>447</v>
      </c>
    </row>
    <row r="792" spans="1:16" ht="12.75">
      <c r="A792" s="17" t="s">
        <v>2847</v>
      </c>
      <c r="B792" s="17" t="s">
        <v>447</v>
      </c>
      <c r="C792" s="17" t="s">
        <v>2848</v>
      </c>
      <c r="D792" s="17">
        <v>-1000</v>
      </c>
      <c r="E792" s="17">
        <v>1000</v>
      </c>
      <c r="F792" s="17">
        <v>0</v>
      </c>
      <c r="G792" s="17">
        <v>0</v>
      </c>
      <c r="H792" s="17" t="s">
        <v>447</v>
      </c>
      <c r="I792" s="17" t="s">
        <v>447</v>
      </c>
      <c r="J792" s="17" t="s">
        <v>447</v>
      </c>
      <c r="K792" s="17" t="s">
        <v>447</v>
      </c>
      <c r="L792" s="17" t="s">
        <v>447</v>
      </c>
      <c r="M792" s="17" t="s">
        <v>447</v>
      </c>
      <c r="N792" s="17" t="s">
        <v>447</v>
      </c>
      <c r="O792" s="17">
        <v>1</v>
      </c>
      <c r="P792" s="17" t="s">
        <v>447</v>
      </c>
    </row>
    <row r="793" spans="1:16" ht="12.75">
      <c r="A793" s="17" t="s">
        <v>2849</v>
      </c>
      <c r="B793" s="17" t="s">
        <v>447</v>
      </c>
      <c r="C793" s="17" t="s">
        <v>2850</v>
      </c>
      <c r="D793" s="17">
        <v>-1000</v>
      </c>
      <c r="E793" s="17">
        <v>1000</v>
      </c>
      <c r="F793" s="17">
        <v>0</v>
      </c>
      <c r="G793" s="17">
        <v>0</v>
      </c>
      <c r="H793" s="17" t="s">
        <v>447</v>
      </c>
      <c r="I793" s="17" t="s">
        <v>447</v>
      </c>
      <c r="J793" s="17" t="s">
        <v>447</v>
      </c>
      <c r="K793" s="17" t="s">
        <v>447</v>
      </c>
      <c r="L793" s="17">
        <v>48112</v>
      </c>
      <c r="M793" s="17" t="s">
        <v>447</v>
      </c>
      <c r="N793" s="17" t="s">
        <v>447</v>
      </c>
      <c r="O793" s="17">
        <v>2</v>
      </c>
      <c r="P793" s="17" t="s">
        <v>2851</v>
      </c>
    </row>
    <row r="794" spans="1:16" ht="12.75">
      <c r="A794" s="17" t="s">
        <v>2852</v>
      </c>
      <c r="B794" s="17" t="s">
        <v>2853</v>
      </c>
      <c r="C794" s="17" t="s">
        <v>2854</v>
      </c>
      <c r="D794" s="17">
        <v>-1000</v>
      </c>
      <c r="E794" s="17">
        <v>1000</v>
      </c>
      <c r="F794" s="17">
        <v>0</v>
      </c>
      <c r="G794" s="17">
        <v>0</v>
      </c>
      <c r="H794" s="17" t="s">
        <v>447</v>
      </c>
      <c r="I794" s="17" t="s">
        <v>447</v>
      </c>
      <c r="J794" s="17" t="s">
        <v>199</v>
      </c>
      <c r="K794" s="17" t="s">
        <v>447</v>
      </c>
      <c r="L794" s="17">
        <v>48112</v>
      </c>
      <c r="M794" s="17" t="s">
        <v>447</v>
      </c>
      <c r="N794" s="17" t="s">
        <v>447</v>
      </c>
      <c r="O794" s="17">
        <v>2</v>
      </c>
      <c r="P794" s="17" t="s">
        <v>2855</v>
      </c>
    </row>
    <row r="795" spans="1:16" ht="12.75">
      <c r="A795" s="17" t="s">
        <v>2856</v>
      </c>
      <c r="B795" s="17" t="s">
        <v>324</v>
      </c>
      <c r="C795" s="17" t="s">
        <v>2857</v>
      </c>
      <c r="D795" s="17">
        <v>-1000</v>
      </c>
      <c r="E795" s="17">
        <v>1000</v>
      </c>
      <c r="F795" s="17">
        <v>0</v>
      </c>
      <c r="G795" s="17">
        <v>0</v>
      </c>
      <c r="H795" s="17" t="s">
        <v>447</v>
      </c>
      <c r="I795" s="17" t="s">
        <v>447</v>
      </c>
      <c r="J795" s="17" t="s">
        <v>199</v>
      </c>
      <c r="K795" s="17" t="s">
        <v>447</v>
      </c>
      <c r="L795" s="17">
        <v>48900</v>
      </c>
      <c r="M795" s="17" t="s">
        <v>447</v>
      </c>
      <c r="N795" s="17" t="s">
        <v>447</v>
      </c>
      <c r="O795" s="17">
        <v>2</v>
      </c>
      <c r="P795" s="17" t="s">
        <v>293</v>
      </c>
    </row>
    <row r="796" spans="1:16" ht="12.75">
      <c r="A796" s="17" t="s">
        <v>2858</v>
      </c>
      <c r="B796" s="17" t="s">
        <v>447</v>
      </c>
      <c r="C796" s="17" t="s">
        <v>2859</v>
      </c>
      <c r="D796" s="17">
        <v>-1000</v>
      </c>
      <c r="E796" s="17">
        <v>1000</v>
      </c>
      <c r="F796" s="17">
        <v>0</v>
      </c>
      <c r="G796" s="17">
        <v>0</v>
      </c>
      <c r="H796" s="17" t="s">
        <v>447</v>
      </c>
      <c r="I796" s="17" t="s">
        <v>447</v>
      </c>
      <c r="J796" s="17" t="s">
        <v>447</v>
      </c>
      <c r="K796" s="17" t="s">
        <v>447</v>
      </c>
      <c r="L796" s="17" t="s">
        <v>447</v>
      </c>
      <c r="M796" s="17" t="s">
        <v>447</v>
      </c>
      <c r="N796" s="17" t="s">
        <v>447</v>
      </c>
      <c r="O796" s="17">
        <v>1</v>
      </c>
      <c r="P796" s="17" t="s">
        <v>447</v>
      </c>
    </row>
    <row r="797" spans="1:16" ht="12.75">
      <c r="A797" s="17" t="s">
        <v>2860</v>
      </c>
      <c r="B797" s="17" t="s">
        <v>447</v>
      </c>
      <c r="C797" s="17" t="s">
        <v>2861</v>
      </c>
      <c r="D797" s="17">
        <v>0</v>
      </c>
      <c r="E797" s="17">
        <v>0</v>
      </c>
      <c r="F797" s="17">
        <v>0</v>
      </c>
      <c r="G797" s="17">
        <v>0</v>
      </c>
      <c r="H797" s="17" t="s">
        <v>447</v>
      </c>
      <c r="I797" s="17" t="s">
        <v>447</v>
      </c>
      <c r="J797" s="17" t="s">
        <v>447</v>
      </c>
      <c r="K797" s="17" t="s">
        <v>447</v>
      </c>
      <c r="L797" s="17" t="s">
        <v>447</v>
      </c>
      <c r="M797" s="17" t="s">
        <v>447</v>
      </c>
      <c r="N797" s="17" t="s">
        <v>447</v>
      </c>
      <c r="O797" s="17">
        <v>1</v>
      </c>
      <c r="P797" s="17" t="s">
        <v>447</v>
      </c>
    </row>
    <row r="798" spans="1:16" ht="12.75">
      <c r="A798" s="17" t="s">
        <v>291</v>
      </c>
      <c r="B798" s="17" t="s">
        <v>447</v>
      </c>
      <c r="C798" s="17" t="s">
        <v>2862</v>
      </c>
      <c r="D798" s="17">
        <v>0</v>
      </c>
      <c r="E798" s="17">
        <v>1000</v>
      </c>
      <c r="F798" s="17">
        <v>0</v>
      </c>
      <c r="G798" s="17">
        <v>0</v>
      </c>
      <c r="H798" s="17" t="s">
        <v>447</v>
      </c>
      <c r="I798" s="17" t="s">
        <v>447</v>
      </c>
      <c r="J798" s="17" t="s">
        <v>199</v>
      </c>
      <c r="K798" s="17" t="s">
        <v>447</v>
      </c>
      <c r="L798" s="17" t="s">
        <v>447</v>
      </c>
      <c r="M798" s="17" t="s">
        <v>447</v>
      </c>
      <c r="N798" s="17" t="s">
        <v>447</v>
      </c>
      <c r="O798" s="17">
        <v>1</v>
      </c>
      <c r="P798" s="17" t="s">
        <v>293</v>
      </c>
    </row>
    <row r="799" spans="1:16" ht="12.75">
      <c r="A799" s="17" t="s">
        <v>2863</v>
      </c>
      <c r="B799" s="17" t="s">
        <v>2864</v>
      </c>
      <c r="C799" s="17" t="s">
        <v>2865</v>
      </c>
      <c r="D799" s="17">
        <v>-1000</v>
      </c>
      <c r="E799" s="17">
        <v>1000</v>
      </c>
      <c r="F799" s="17">
        <v>0</v>
      </c>
      <c r="G799" s="17">
        <v>0</v>
      </c>
      <c r="H799" s="17" t="s">
        <v>447</v>
      </c>
      <c r="I799" s="17" t="s">
        <v>447</v>
      </c>
      <c r="J799" s="17" t="s">
        <v>199</v>
      </c>
      <c r="K799" s="17" t="s">
        <v>447</v>
      </c>
      <c r="L799" s="17">
        <v>56623</v>
      </c>
      <c r="M799" s="17" t="s">
        <v>447</v>
      </c>
      <c r="N799" s="17" t="s">
        <v>447</v>
      </c>
      <c r="O799" s="17">
        <v>2</v>
      </c>
      <c r="P799" s="17" t="s">
        <v>2866</v>
      </c>
    </row>
    <row r="800" spans="1:16" ht="12.75">
      <c r="A800" s="17" t="s">
        <v>2867</v>
      </c>
      <c r="B800" s="17" t="s">
        <v>2868</v>
      </c>
      <c r="C800" s="17" t="s">
        <v>2869</v>
      </c>
      <c r="D800" s="17">
        <v>0</v>
      </c>
      <c r="E800" s="17">
        <v>1000</v>
      </c>
      <c r="F800" s="17">
        <v>0</v>
      </c>
      <c r="G800" s="17">
        <v>0</v>
      </c>
      <c r="H800" s="17" t="s">
        <v>447</v>
      </c>
      <c r="I800" s="17" t="s">
        <v>447</v>
      </c>
      <c r="J800" s="17" t="s">
        <v>199</v>
      </c>
      <c r="K800" s="17" t="s">
        <v>447</v>
      </c>
      <c r="L800" s="17">
        <v>56623</v>
      </c>
      <c r="M800" s="17" t="s">
        <v>447</v>
      </c>
      <c r="N800" s="17" t="s">
        <v>447</v>
      </c>
      <c r="O800" s="17">
        <v>2</v>
      </c>
      <c r="P800" s="17" t="s">
        <v>2870</v>
      </c>
    </row>
    <row r="801" spans="1:16" ht="12.75">
      <c r="A801" s="17" t="s">
        <v>2871</v>
      </c>
      <c r="B801" s="17" t="s">
        <v>2872</v>
      </c>
      <c r="C801" s="17" t="s">
        <v>2873</v>
      </c>
      <c r="D801" s="17">
        <v>-1000</v>
      </c>
      <c r="E801" s="17">
        <v>1000</v>
      </c>
      <c r="F801" s="17">
        <v>0</v>
      </c>
      <c r="G801" s="17">
        <v>0</v>
      </c>
      <c r="H801" s="17" t="s">
        <v>447</v>
      </c>
      <c r="I801" s="17" t="s">
        <v>447</v>
      </c>
      <c r="J801" s="17" t="s">
        <v>199</v>
      </c>
      <c r="K801" s="17" t="s">
        <v>447</v>
      </c>
      <c r="L801" s="17" t="s">
        <v>2874</v>
      </c>
      <c r="M801" s="17" t="s">
        <v>447</v>
      </c>
      <c r="N801" s="17" t="s">
        <v>447</v>
      </c>
      <c r="O801" s="17">
        <v>2</v>
      </c>
      <c r="P801" s="17" t="s">
        <v>2875</v>
      </c>
    </row>
    <row r="802" spans="1:16" ht="12.75">
      <c r="A802" s="17" t="s">
        <v>2876</v>
      </c>
      <c r="B802" s="17" t="s">
        <v>447</v>
      </c>
      <c r="C802" s="17" t="s">
        <v>2877</v>
      </c>
      <c r="D802" s="17">
        <v>-1000</v>
      </c>
      <c r="E802" s="17">
        <v>1000</v>
      </c>
      <c r="F802" s="17">
        <v>0</v>
      </c>
      <c r="G802" s="17">
        <v>0</v>
      </c>
      <c r="H802" s="17" t="s">
        <v>447</v>
      </c>
      <c r="I802" s="17" t="s">
        <v>447</v>
      </c>
      <c r="J802" s="17" t="s">
        <v>199</v>
      </c>
      <c r="K802" s="17" t="s">
        <v>447</v>
      </c>
      <c r="L802" s="17" t="s">
        <v>2874</v>
      </c>
      <c r="M802" s="17" t="s">
        <v>447</v>
      </c>
      <c r="N802" s="17" t="s">
        <v>447</v>
      </c>
      <c r="O802" s="17">
        <v>2</v>
      </c>
      <c r="P802" s="17" t="s">
        <v>2875</v>
      </c>
    </row>
    <row r="803" spans="1:16" ht="12.75">
      <c r="A803" s="17" t="s">
        <v>2878</v>
      </c>
      <c r="B803" s="17" t="s">
        <v>447</v>
      </c>
      <c r="C803" s="17" t="s">
        <v>2879</v>
      </c>
      <c r="D803" s="17">
        <v>-1000</v>
      </c>
      <c r="E803" s="17">
        <v>1000</v>
      </c>
      <c r="F803" s="17">
        <v>0</v>
      </c>
      <c r="G803" s="17">
        <v>0</v>
      </c>
      <c r="H803" s="17" t="s">
        <v>447</v>
      </c>
      <c r="I803" s="17" t="s">
        <v>447</v>
      </c>
      <c r="J803" s="17" t="s">
        <v>199</v>
      </c>
      <c r="K803" s="17" t="s">
        <v>447</v>
      </c>
      <c r="L803" s="17" t="s">
        <v>2874</v>
      </c>
      <c r="M803" s="17" t="s">
        <v>447</v>
      </c>
      <c r="N803" s="17" t="s">
        <v>447</v>
      </c>
      <c r="O803" s="17">
        <v>2</v>
      </c>
      <c r="P803" s="17" t="s">
        <v>2875</v>
      </c>
    </row>
    <row r="804" spans="1:16" ht="12.75">
      <c r="A804" s="17" t="s">
        <v>2880</v>
      </c>
      <c r="B804" s="17" t="s">
        <v>447</v>
      </c>
      <c r="C804" s="17" t="s">
        <v>2881</v>
      </c>
      <c r="D804" s="17">
        <v>0</v>
      </c>
      <c r="E804" s="17">
        <v>1000</v>
      </c>
      <c r="F804" s="17">
        <v>0</v>
      </c>
      <c r="G804" s="17">
        <v>0</v>
      </c>
      <c r="H804" s="17" t="s">
        <v>447</v>
      </c>
      <c r="I804" s="17" t="s">
        <v>447</v>
      </c>
      <c r="J804" s="17" t="s">
        <v>199</v>
      </c>
      <c r="K804" s="17" t="s">
        <v>447</v>
      </c>
      <c r="L804" s="17" t="s">
        <v>2882</v>
      </c>
      <c r="M804" s="17" t="s">
        <v>447</v>
      </c>
      <c r="N804" s="17" t="s">
        <v>447</v>
      </c>
      <c r="O804" s="17">
        <v>2</v>
      </c>
      <c r="P804" s="17" t="s">
        <v>2883</v>
      </c>
    </row>
    <row r="805" spans="1:16" ht="12.75">
      <c r="A805" s="17" t="s">
        <v>2884</v>
      </c>
      <c r="B805" s="17" t="s">
        <v>447</v>
      </c>
      <c r="C805" s="17" t="s">
        <v>2885</v>
      </c>
      <c r="D805" s="17">
        <v>0</v>
      </c>
      <c r="E805" s="17">
        <v>1000</v>
      </c>
      <c r="F805" s="17">
        <v>0</v>
      </c>
      <c r="G805" s="17">
        <v>0</v>
      </c>
      <c r="H805" s="17" t="s">
        <v>447</v>
      </c>
      <c r="I805" s="17" t="s">
        <v>447</v>
      </c>
      <c r="J805" s="17" t="s">
        <v>199</v>
      </c>
      <c r="K805" s="17" t="s">
        <v>447</v>
      </c>
      <c r="L805" s="17" t="s">
        <v>2882</v>
      </c>
      <c r="M805" s="17" t="s">
        <v>447</v>
      </c>
      <c r="N805" s="17" t="s">
        <v>447</v>
      </c>
      <c r="O805" s="17">
        <v>2</v>
      </c>
      <c r="P805" s="17" t="s">
        <v>2883</v>
      </c>
    </row>
    <row r="806" spans="1:16" ht="12.75">
      <c r="A806" s="17" t="s">
        <v>294</v>
      </c>
      <c r="B806" s="17" t="s">
        <v>447</v>
      </c>
      <c r="C806" s="17" t="s">
        <v>2886</v>
      </c>
      <c r="D806" s="17">
        <v>0</v>
      </c>
      <c r="E806" s="17">
        <v>1000</v>
      </c>
      <c r="F806" s="17">
        <v>0</v>
      </c>
      <c r="G806" s="17">
        <v>0</v>
      </c>
      <c r="H806" s="17" t="s">
        <v>447</v>
      </c>
      <c r="I806" s="17" t="s">
        <v>447</v>
      </c>
      <c r="J806" s="17" t="s">
        <v>447</v>
      </c>
      <c r="K806" s="17" t="s">
        <v>447</v>
      </c>
      <c r="L806" s="17" t="s">
        <v>447</v>
      </c>
      <c r="M806" s="17" t="s">
        <v>447</v>
      </c>
      <c r="N806" s="17" t="s">
        <v>447</v>
      </c>
      <c r="O806" s="17">
        <v>1</v>
      </c>
      <c r="P806" s="17" t="s">
        <v>296</v>
      </c>
    </row>
    <row r="807" spans="1:16" ht="12.75">
      <c r="A807" s="17" t="s">
        <v>2887</v>
      </c>
      <c r="B807" s="17" t="s">
        <v>447</v>
      </c>
      <c r="C807" s="17" t="s">
        <v>2888</v>
      </c>
      <c r="D807" s="17">
        <v>-1000</v>
      </c>
      <c r="E807" s="17">
        <v>1000</v>
      </c>
      <c r="F807" s="17">
        <v>0</v>
      </c>
      <c r="G807" s="17">
        <v>0</v>
      </c>
      <c r="H807" s="17" t="s">
        <v>447</v>
      </c>
      <c r="I807" s="17" t="s">
        <v>447</v>
      </c>
      <c r="J807" s="17" t="s">
        <v>199</v>
      </c>
      <c r="K807" s="17" t="s">
        <v>447</v>
      </c>
      <c r="L807" s="17">
        <v>9348</v>
      </c>
      <c r="M807" s="17" t="s">
        <v>447</v>
      </c>
      <c r="N807" s="17" t="s">
        <v>447</v>
      </c>
      <c r="O807" s="17">
        <v>2</v>
      </c>
      <c r="P807" s="17" t="s">
        <v>2889</v>
      </c>
    </row>
    <row r="808" spans="1:16" ht="12.75">
      <c r="A808" s="17" t="s">
        <v>2890</v>
      </c>
      <c r="B808" s="17" t="s">
        <v>2891</v>
      </c>
      <c r="C808" s="17" t="s">
        <v>2892</v>
      </c>
      <c r="D808" s="17">
        <v>0</v>
      </c>
      <c r="E808" s="17">
        <v>1000</v>
      </c>
      <c r="F808" s="17">
        <v>0</v>
      </c>
      <c r="G808" s="17">
        <v>0</v>
      </c>
      <c r="H808" s="17" t="s">
        <v>447</v>
      </c>
      <c r="I808" s="17" t="s">
        <v>447</v>
      </c>
      <c r="J808" s="17" t="s">
        <v>199</v>
      </c>
      <c r="K808" s="17" t="s">
        <v>447</v>
      </c>
      <c r="L808" s="17">
        <v>50034</v>
      </c>
      <c r="M808" s="17" t="s">
        <v>447</v>
      </c>
      <c r="N808" s="17" t="s">
        <v>447</v>
      </c>
      <c r="O808" s="17">
        <v>2</v>
      </c>
      <c r="P808" s="17" t="s">
        <v>2893</v>
      </c>
    </row>
    <row r="809" spans="1:16" ht="12.75">
      <c r="A809" s="17" t="s">
        <v>2894</v>
      </c>
      <c r="B809" s="17" t="s">
        <v>447</v>
      </c>
      <c r="C809" s="17" t="s">
        <v>2895</v>
      </c>
      <c r="D809" s="17">
        <v>0</v>
      </c>
      <c r="E809" s="17">
        <v>1000</v>
      </c>
      <c r="F809" s="17">
        <v>0</v>
      </c>
      <c r="G809" s="17">
        <v>0</v>
      </c>
      <c r="H809" s="17" t="s">
        <v>447</v>
      </c>
      <c r="I809" s="17" t="s">
        <v>447</v>
      </c>
      <c r="J809" s="17" t="s">
        <v>199</v>
      </c>
      <c r="K809" s="17" t="s">
        <v>447</v>
      </c>
      <c r="L809" s="17">
        <v>2208</v>
      </c>
      <c r="M809" s="17" t="s">
        <v>447</v>
      </c>
      <c r="N809" s="17" t="s">
        <v>447</v>
      </c>
      <c r="O809" s="17">
        <v>2</v>
      </c>
      <c r="P809" s="17" t="s">
        <v>2896</v>
      </c>
    </row>
    <row r="810" spans="1:16" ht="12.75">
      <c r="A810" s="17" t="s">
        <v>2897</v>
      </c>
      <c r="B810" s="17" t="s">
        <v>447</v>
      </c>
      <c r="C810" s="17" t="s">
        <v>2898</v>
      </c>
      <c r="D810" s="17">
        <v>0</v>
      </c>
      <c r="E810" s="17">
        <v>1000</v>
      </c>
      <c r="F810" s="17">
        <v>0</v>
      </c>
      <c r="G810" s="17">
        <v>0</v>
      </c>
      <c r="H810" s="17" t="s">
        <v>447</v>
      </c>
      <c r="I810" s="17" t="s">
        <v>447</v>
      </c>
      <c r="J810" s="17" t="s">
        <v>199</v>
      </c>
      <c r="K810" s="17" t="s">
        <v>447</v>
      </c>
      <c r="L810" s="17">
        <v>2208</v>
      </c>
      <c r="M810" s="17" t="s">
        <v>447</v>
      </c>
      <c r="N810" s="17" t="s">
        <v>447</v>
      </c>
      <c r="O810" s="17">
        <v>2</v>
      </c>
      <c r="P810" s="17" t="s">
        <v>2899</v>
      </c>
    </row>
    <row r="811" spans="1:16" ht="12.75">
      <c r="A811" s="17" t="s">
        <v>2900</v>
      </c>
      <c r="B811" s="17" t="s">
        <v>447</v>
      </c>
      <c r="C811" s="17" t="s">
        <v>2901</v>
      </c>
      <c r="D811" s="17">
        <v>0</v>
      </c>
      <c r="E811" s="17">
        <v>1000</v>
      </c>
      <c r="F811" s="17">
        <v>0</v>
      </c>
      <c r="G811" s="17">
        <v>0</v>
      </c>
      <c r="H811" s="17" t="s">
        <v>447</v>
      </c>
      <c r="I811" s="17" t="s">
        <v>447</v>
      </c>
      <c r="J811" s="17" t="s">
        <v>199</v>
      </c>
      <c r="K811" s="17" t="s">
        <v>447</v>
      </c>
      <c r="L811" s="17">
        <v>2208</v>
      </c>
      <c r="M811" s="17" t="s">
        <v>447</v>
      </c>
      <c r="N811" s="17" t="s">
        <v>447</v>
      </c>
      <c r="O811" s="17">
        <v>2</v>
      </c>
      <c r="P811" s="17" t="s">
        <v>2902</v>
      </c>
    </row>
    <row r="812" spans="1:16" ht="12.75">
      <c r="A812" s="17" t="s">
        <v>2903</v>
      </c>
      <c r="B812" s="17" t="s">
        <v>447</v>
      </c>
      <c r="C812" s="17" t="s">
        <v>2904</v>
      </c>
      <c r="D812" s="17">
        <v>0</v>
      </c>
      <c r="E812" s="17">
        <v>1000</v>
      </c>
      <c r="F812" s="17">
        <v>0</v>
      </c>
      <c r="G812" s="17">
        <v>0</v>
      </c>
      <c r="H812" s="17" t="s">
        <v>447</v>
      </c>
      <c r="I812" s="17" t="s">
        <v>447</v>
      </c>
      <c r="J812" s="17" t="s">
        <v>199</v>
      </c>
      <c r="K812" s="17" t="s">
        <v>447</v>
      </c>
      <c r="L812" s="17">
        <v>2208</v>
      </c>
      <c r="M812" s="17" t="s">
        <v>447</v>
      </c>
      <c r="N812" s="17" t="s">
        <v>447</v>
      </c>
      <c r="O812" s="17">
        <v>2</v>
      </c>
      <c r="P812" s="17" t="s">
        <v>2905</v>
      </c>
    </row>
    <row r="813" spans="1:16" ht="12.75">
      <c r="A813" s="17" t="s">
        <v>2906</v>
      </c>
      <c r="B813" s="17" t="s">
        <v>447</v>
      </c>
      <c r="C813" s="17" t="s">
        <v>2907</v>
      </c>
      <c r="D813" s="17">
        <v>0</v>
      </c>
      <c r="E813" s="17">
        <v>1000</v>
      </c>
      <c r="F813" s="17">
        <v>0</v>
      </c>
      <c r="G813" s="17">
        <v>0</v>
      </c>
      <c r="H813" s="17" t="s">
        <v>447</v>
      </c>
      <c r="I813" s="17" t="s">
        <v>447</v>
      </c>
      <c r="J813" s="17" t="s">
        <v>199</v>
      </c>
      <c r="K813" s="17" t="s">
        <v>447</v>
      </c>
      <c r="L813" s="17">
        <v>2208</v>
      </c>
      <c r="M813" s="17" t="s">
        <v>447</v>
      </c>
      <c r="N813" s="17" t="s">
        <v>447</v>
      </c>
      <c r="O813" s="17">
        <v>2</v>
      </c>
      <c r="P813" s="17" t="s">
        <v>2908</v>
      </c>
    </row>
    <row r="814" spans="1:16" ht="12.75">
      <c r="A814" s="17" t="s">
        <v>2909</v>
      </c>
      <c r="B814" s="17" t="s">
        <v>447</v>
      </c>
      <c r="C814" s="17" t="s">
        <v>2910</v>
      </c>
      <c r="D814" s="17">
        <v>0</v>
      </c>
      <c r="E814" s="17">
        <v>1000</v>
      </c>
      <c r="F814" s="17">
        <v>0</v>
      </c>
      <c r="G814" s="17">
        <v>0</v>
      </c>
      <c r="H814" s="17" t="s">
        <v>447</v>
      </c>
      <c r="I814" s="17" t="s">
        <v>447</v>
      </c>
      <c r="J814" s="17" t="s">
        <v>199</v>
      </c>
      <c r="K814" s="17" t="s">
        <v>447</v>
      </c>
      <c r="L814" s="17">
        <v>2208</v>
      </c>
      <c r="M814" s="17" t="s">
        <v>447</v>
      </c>
      <c r="N814" s="17" t="s">
        <v>447</v>
      </c>
      <c r="O814" s="17">
        <v>2</v>
      </c>
      <c r="P814" s="17" t="s">
        <v>2911</v>
      </c>
    </row>
    <row r="815" spans="1:16" ht="12.75">
      <c r="A815" s="17" t="s">
        <v>2912</v>
      </c>
      <c r="B815" s="17" t="s">
        <v>447</v>
      </c>
      <c r="C815" s="17" t="s">
        <v>2913</v>
      </c>
      <c r="D815" s="17">
        <v>0</v>
      </c>
      <c r="E815" s="17">
        <v>1000</v>
      </c>
      <c r="F815" s="17">
        <v>0</v>
      </c>
      <c r="G815" s="17">
        <v>0</v>
      </c>
      <c r="H815" s="17" t="s">
        <v>447</v>
      </c>
      <c r="I815" s="17" t="s">
        <v>447</v>
      </c>
      <c r="J815" s="17" t="s">
        <v>199</v>
      </c>
      <c r="K815" s="17" t="s">
        <v>447</v>
      </c>
      <c r="L815" s="17">
        <v>2208</v>
      </c>
      <c r="M815" s="17" t="s">
        <v>447</v>
      </c>
      <c r="N815" s="17" t="s">
        <v>447</v>
      </c>
      <c r="O815" s="17">
        <v>2</v>
      </c>
      <c r="P815" s="17" t="s">
        <v>2914</v>
      </c>
    </row>
    <row r="816" spans="1:16" ht="12.75">
      <c r="A816" s="17" t="s">
        <v>2915</v>
      </c>
      <c r="B816" s="17" t="s">
        <v>447</v>
      </c>
      <c r="C816" s="17" t="s">
        <v>2916</v>
      </c>
      <c r="D816" s="17">
        <v>0</v>
      </c>
      <c r="E816" s="17">
        <v>1000</v>
      </c>
      <c r="F816" s="17">
        <v>0</v>
      </c>
      <c r="G816" s="17">
        <v>0</v>
      </c>
      <c r="H816" s="17" t="s">
        <v>447</v>
      </c>
      <c r="I816" s="17" t="s">
        <v>447</v>
      </c>
      <c r="J816" s="17" t="s">
        <v>199</v>
      </c>
      <c r="K816" s="17" t="s">
        <v>447</v>
      </c>
      <c r="L816" s="17">
        <v>2208</v>
      </c>
      <c r="M816" s="17" t="s">
        <v>447</v>
      </c>
      <c r="N816" s="17" t="s">
        <v>447</v>
      </c>
      <c r="O816" s="17">
        <v>2</v>
      </c>
      <c r="P816" s="17" t="s">
        <v>2917</v>
      </c>
    </row>
    <row r="817" spans="1:16" ht="12.75">
      <c r="A817" s="17" t="s">
        <v>2918</v>
      </c>
      <c r="B817" s="17" t="s">
        <v>447</v>
      </c>
      <c r="C817" s="17" t="s">
        <v>2919</v>
      </c>
      <c r="D817" s="17">
        <v>0</v>
      </c>
      <c r="E817" s="17">
        <v>1000</v>
      </c>
      <c r="F817" s="17">
        <v>0</v>
      </c>
      <c r="G817" s="17">
        <v>0</v>
      </c>
      <c r="H817" s="17" t="s">
        <v>447</v>
      </c>
      <c r="I817" s="17" t="s">
        <v>447</v>
      </c>
      <c r="J817" s="17" t="s">
        <v>199</v>
      </c>
      <c r="K817" s="17" t="s">
        <v>447</v>
      </c>
      <c r="L817" s="17">
        <v>2208</v>
      </c>
      <c r="M817" s="17" t="s">
        <v>447</v>
      </c>
      <c r="N817" s="17" t="s">
        <v>447</v>
      </c>
      <c r="O817" s="17">
        <v>2</v>
      </c>
      <c r="P817" s="17" t="s">
        <v>2920</v>
      </c>
    </row>
    <row r="818" spans="1:16" ht="12.75">
      <c r="A818" s="17" t="s">
        <v>2921</v>
      </c>
      <c r="B818" s="17" t="s">
        <v>447</v>
      </c>
      <c r="C818" s="17" t="s">
        <v>2922</v>
      </c>
      <c r="D818" s="17">
        <v>0</v>
      </c>
      <c r="E818" s="17">
        <v>1000</v>
      </c>
      <c r="F818" s="17">
        <v>0</v>
      </c>
      <c r="G818" s="17">
        <v>0</v>
      </c>
      <c r="H818" s="17" t="s">
        <v>447</v>
      </c>
      <c r="I818" s="17" t="s">
        <v>447</v>
      </c>
      <c r="J818" s="17" t="s">
        <v>199</v>
      </c>
      <c r="K818" s="17" t="s">
        <v>447</v>
      </c>
      <c r="L818" s="17">
        <v>2208</v>
      </c>
      <c r="M818" s="17" t="s">
        <v>447</v>
      </c>
      <c r="N818" s="17" t="s">
        <v>447</v>
      </c>
      <c r="O818" s="17">
        <v>2</v>
      </c>
      <c r="P818" s="17" t="s">
        <v>2923</v>
      </c>
    </row>
    <row r="819" spans="1:16" ht="12.75">
      <c r="A819" s="17" t="s">
        <v>2924</v>
      </c>
      <c r="B819" s="17" t="s">
        <v>447</v>
      </c>
      <c r="C819" s="17" t="s">
        <v>2925</v>
      </c>
      <c r="D819" s="17">
        <v>0</v>
      </c>
      <c r="E819" s="17">
        <v>1000</v>
      </c>
      <c r="F819" s="17">
        <v>0</v>
      </c>
      <c r="G819" s="17">
        <v>0</v>
      </c>
      <c r="H819" s="17" t="s">
        <v>447</v>
      </c>
      <c r="I819" s="17" t="s">
        <v>447</v>
      </c>
      <c r="J819" s="17" t="s">
        <v>199</v>
      </c>
      <c r="K819" s="17" t="s">
        <v>447</v>
      </c>
      <c r="L819" s="17" t="s">
        <v>2926</v>
      </c>
      <c r="M819" s="17" t="s">
        <v>447</v>
      </c>
      <c r="N819" s="17" t="s">
        <v>447</v>
      </c>
      <c r="O819" s="17">
        <v>2</v>
      </c>
      <c r="P819" s="17" t="s">
        <v>925</v>
      </c>
    </row>
    <row r="820" spans="1:16" ht="12.75">
      <c r="A820" s="17" t="s">
        <v>2927</v>
      </c>
      <c r="B820" s="17" t="s">
        <v>447</v>
      </c>
      <c r="C820" s="17" t="s">
        <v>2928</v>
      </c>
      <c r="D820" s="17">
        <v>0</v>
      </c>
      <c r="E820" s="17">
        <v>1000</v>
      </c>
      <c r="F820" s="17">
        <v>0</v>
      </c>
      <c r="G820" s="17">
        <v>0</v>
      </c>
      <c r="H820" s="17" t="s">
        <v>447</v>
      </c>
      <c r="I820" s="17" t="s">
        <v>447</v>
      </c>
      <c r="J820" s="17" t="s">
        <v>199</v>
      </c>
      <c r="K820" s="17" t="s">
        <v>447</v>
      </c>
      <c r="L820" s="17" t="s">
        <v>2926</v>
      </c>
      <c r="M820" s="17" t="s">
        <v>447</v>
      </c>
      <c r="N820" s="17" t="s">
        <v>447</v>
      </c>
      <c r="O820" s="17">
        <v>2</v>
      </c>
      <c r="P820" s="17" t="s">
        <v>925</v>
      </c>
    </row>
    <row r="821" spans="1:16" ht="12.75">
      <c r="A821" s="17" t="s">
        <v>2929</v>
      </c>
      <c r="B821" s="17" t="s">
        <v>447</v>
      </c>
      <c r="C821" s="17" t="s">
        <v>2930</v>
      </c>
      <c r="D821" s="17">
        <v>0</v>
      </c>
      <c r="E821" s="17">
        <v>1000</v>
      </c>
      <c r="F821" s="17">
        <v>0</v>
      </c>
      <c r="G821" s="17">
        <v>0</v>
      </c>
      <c r="H821" s="17" t="s">
        <v>447</v>
      </c>
      <c r="I821" s="17" t="s">
        <v>447</v>
      </c>
      <c r="J821" s="17" t="s">
        <v>199</v>
      </c>
      <c r="K821" s="17" t="s">
        <v>447</v>
      </c>
      <c r="L821" s="17" t="s">
        <v>2926</v>
      </c>
      <c r="M821" s="17" t="s">
        <v>447</v>
      </c>
      <c r="N821" s="17" t="s">
        <v>447</v>
      </c>
      <c r="O821" s="17">
        <v>2</v>
      </c>
      <c r="P821" s="17" t="s">
        <v>925</v>
      </c>
    </row>
    <row r="822" spans="1:16" ht="12.75">
      <c r="A822" s="17" t="s">
        <v>2931</v>
      </c>
      <c r="B822" s="17" t="s">
        <v>447</v>
      </c>
      <c r="C822" s="17" t="s">
        <v>2932</v>
      </c>
      <c r="D822" s="17">
        <v>0</v>
      </c>
      <c r="E822" s="17">
        <v>1000</v>
      </c>
      <c r="F822" s="17">
        <v>0</v>
      </c>
      <c r="G822" s="17">
        <v>0</v>
      </c>
      <c r="H822" s="17" t="s">
        <v>447</v>
      </c>
      <c r="I822" s="17" t="s">
        <v>447</v>
      </c>
      <c r="J822" s="17" t="s">
        <v>199</v>
      </c>
      <c r="K822" s="17" t="s">
        <v>447</v>
      </c>
      <c r="L822" s="17" t="s">
        <v>2926</v>
      </c>
      <c r="M822" s="17" t="s">
        <v>447</v>
      </c>
      <c r="N822" s="17" t="s">
        <v>447</v>
      </c>
      <c r="O822" s="17">
        <v>2</v>
      </c>
      <c r="P822" s="17" t="s">
        <v>925</v>
      </c>
    </row>
    <row r="823" spans="1:16" ht="12.75">
      <c r="A823" s="17" t="s">
        <v>2933</v>
      </c>
      <c r="B823" s="17" t="s">
        <v>447</v>
      </c>
      <c r="C823" s="17" t="s">
        <v>2934</v>
      </c>
      <c r="D823" s="17">
        <v>0</v>
      </c>
      <c r="E823" s="17">
        <v>1000</v>
      </c>
      <c r="F823" s="17">
        <v>0</v>
      </c>
      <c r="G823" s="17">
        <v>0</v>
      </c>
      <c r="H823" s="17" t="s">
        <v>447</v>
      </c>
      <c r="I823" s="17" t="s">
        <v>447</v>
      </c>
      <c r="J823" s="17" t="s">
        <v>199</v>
      </c>
      <c r="K823" s="17" t="s">
        <v>447</v>
      </c>
      <c r="L823" s="17" t="s">
        <v>2926</v>
      </c>
      <c r="M823" s="17" t="s">
        <v>447</v>
      </c>
      <c r="N823" s="17" t="s">
        <v>447</v>
      </c>
      <c r="O823" s="17">
        <v>2</v>
      </c>
      <c r="P823" s="17" t="s">
        <v>925</v>
      </c>
    </row>
    <row r="824" spans="1:16" ht="12.75">
      <c r="A824" s="17" t="s">
        <v>2935</v>
      </c>
      <c r="B824" s="17" t="s">
        <v>447</v>
      </c>
      <c r="C824" s="17" t="s">
        <v>2936</v>
      </c>
      <c r="D824" s="17">
        <v>0</v>
      </c>
      <c r="E824" s="17">
        <v>1000</v>
      </c>
      <c r="F824" s="17">
        <v>0</v>
      </c>
      <c r="G824" s="17">
        <v>0</v>
      </c>
      <c r="H824" s="17" t="s">
        <v>447</v>
      </c>
      <c r="I824" s="17" t="s">
        <v>447</v>
      </c>
      <c r="J824" s="17" t="s">
        <v>199</v>
      </c>
      <c r="K824" s="17" t="s">
        <v>447</v>
      </c>
      <c r="L824" s="17" t="s">
        <v>2926</v>
      </c>
      <c r="M824" s="17" t="s">
        <v>447</v>
      </c>
      <c r="N824" s="17" t="s">
        <v>447</v>
      </c>
      <c r="O824" s="17">
        <v>2</v>
      </c>
      <c r="P824" s="17" t="s">
        <v>925</v>
      </c>
    </row>
    <row r="825" spans="1:16" ht="12.75">
      <c r="A825" s="17" t="s">
        <v>2937</v>
      </c>
      <c r="B825" s="17" t="s">
        <v>447</v>
      </c>
      <c r="C825" s="17" t="s">
        <v>2938</v>
      </c>
      <c r="D825" s="17">
        <v>0</v>
      </c>
      <c r="E825" s="17">
        <v>1000</v>
      </c>
      <c r="F825" s="17">
        <v>0</v>
      </c>
      <c r="G825" s="17">
        <v>0</v>
      </c>
      <c r="H825" s="17" t="s">
        <v>447</v>
      </c>
      <c r="I825" s="17" t="s">
        <v>447</v>
      </c>
      <c r="J825" s="17" t="s">
        <v>199</v>
      </c>
      <c r="K825" s="17" t="s">
        <v>447</v>
      </c>
      <c r="L825" s="17" t="s">
        <v>2926</v>
      </c>
      <c r="M825" s="17" t="s">
        <v>447</v>
      </c>
      <c r="N825" s="17" t="s">
        <v>447</v>
      </c>
      <c r="O825" s="17">
        <v>2</v>
      </c>
      <c r="P825" s="17" t="s">
        <v>925</v>
      </c>
    </row>
    <row r="826" spans="1:16" ht="12.75">
      <c r="A826" s="17" t="s">
        <v>2939</v>
      </c>
      <c r="B826" s="17" t="s">
        <v>447</v>
      </c>
      <c r="C826" s="17" t="s">
        <v>2940</v>
      </c>
      <c r="D826" s="17">
        <v>0</v>
      </c>
      <c r="E826" s="17">
        <v>1000</v>
      </c>
      <c r="F826" s="17">
        <v>0</v>
      </c>
      <c r="G826" s="17">
        <v>0</v>
      </c>
      <c r="H826" s="17" t="s">
        <v>447</v>
      </c>
      <c r="I826" s="17" t="s">
        <v>447</v>
      </c>
      <c r="J826" s="17" t="s">
        <v>199</v>
      </c>
      <c r="K826" s="17" t="s">
        <v>447</v>
      </c>
      <c r="L826" s="17" t="s">
        <v>2926</v>
      </c>
      <c r="M826" s="17" t="s">
        <v>447</v>
      </c>
      <c r="N826" s="17" t="s">
        <v>447</v>
      </c>
      <c r="O826" s="17">
        <v>2</v>
      </c>
      <c r="P826" s="17" t="s">
        <v>925</v>
      </c>
    </row>
    <row r="827" spans="1:16" ht="12.75">
      <c r="A827" s="17" t="s">
        <v>2941</v>
      </c>
      <c r="B827" s="17" t="s">
        <v>447</v>
      </c>
      <c r="C827" s="17" t="s">
        <v>2942</v>
      </c>
      <c r="D827" s="17">
        <v>0</v>
      </c>
      <c r="E827" s="17">
        <v>1000</v>
      </c>
      <c r="F827" s="17">
        <v>0</v>
      </c>
      <c r="G827" s="17">
        <v>0</v>
      </c>
      <c r="H827" s="17" t="s">
        <v>447</v>
      </c>
      <c r="I827" s="17" t="s">
        <v>447</v>
      </c>
      <c r="J827" s="17" t="s">
        <v>199</v>
      </c>
      <c r="K827" s="17" t="s">
        <v>447</v>
      </c>
      <c r="L827" s="17">
        <v>44176</v>
      </c>
      <c r="M827" s="17" t="s">
        <v>447</v>
      </c>
      <c r="N827" s="17" t="s">
        <v>447</v>
      </c>
      <c r="O827" s="17">
        <v>2</v>
      </c>
      <c r="P827" s="17" t="s">
        <v>2943</v>
      </c>
    </row>
    <row r="828" spans="1:16" ht="12.75">
      <c r="A828" s="17" t="s">
        <v>2944</v>
      </c>
      <c r="B828" s="17" t="s">
        <v>447</v>
      </c>
      <c r="C828" s="17" t="s">
        <v>2945</v>
      </c>
      <c r="D828" s="17">
        <v>0</v>
      </c>
      <c r="E828" s="17">
        <v>1000</v>
      </c>
      <c r="F828" s="17">
        <v>0</v>
      </c>
      <c r="G828" s="17">
        <v>0</v>
      </c>
      <c r="H828" s="17" t="s">
        <v>447</v>
      </c>
      <c r="I828" s="17" t="s">
        <v>447</v>
      </c>
      <c r="J828" s="17" t="s">
        <v>199</v>
      </c>
      <c r="K828" s="17" t="s">
        <v>447</v>
      </c>
      <c r="L828" s="17">
        <v>44176</v>
      </c>
      <c r="M828" s="17" t="s">
        <v>447</v>
      </c>
      <c r="N828" s="17" t="s">
        <v>447</v>
      </c>
      <c r="O828" s="17">
        <v>2</v>
      </c>
      <c r="P828" s="17" t="s">
        <v>2943</v>
      </c>
    </row>
    <row r="829" spans="1:16" ht="12.75">
      <c r="A829" s="17" t="s">
        <v>2946</v>
      </c>
      <c r="B829" s="17" t="s">
        <v>447</v>
      </c>
      <c r="C829" s="17" t="s">
        <v>2947</v>
      </c>
      <c r="D829" s="17">
        <v>0</v>
      </c>
      <c r="E829" s="17">
        <v>1000</v>
      </c>
      <c r="F829" s="17">
        <v>0</v>
      </c>
      <c r="G829" s="17">
        <v>0</v>
      </c>
      <c r="H829" s="17" t="s">
        <v>447</v>
      </c>
      <c r="I829" s="17" t="s">
        <v>447</v>
      </c>
      <c r="J829" s="17" t="s">
        <v>199</v>
      </c>
      <c r="K829" s="17" t="s">
        <v>447</v>
      </c>
      <c r="L829" s="17">
        <v>44176</v>
      </c>
      <c r="M829" s="17" t="s">
        <v>447</v>
      </c>
      <c r="N829" s="17" t="s">
        <v>447</v>
      </c>
      <c r="O829" s="17">
        <v>2</v>
      </c>
      <c r="P829" s="17" t="s">
        <v>2943</v>
      </c>
    </row>
    <row r="830" spans="1:16" ht="12.75">
      <c r="A830" s="17" t="s">
        <v>2948</v>
      </c>
      <c r="B830" s="17" t="s">
        <v>447</v>
      </c>
      <c r="C830" s="17" t="s">
        <v>2949</v>
      </c>
      <c r="D830" s="17">
        <v>0</v>
      </c>
      <c r="E830" s="17">
        <v>1000</v>
      </c>
      <c r="F830" s="17">
        <v>0</v>
      </c>
      <c r="G830" s="17">
        <v>0</v>
      </c>
      <c r="H830" s="17" t="s">
        <v>447</v>
      </c>
      <c r="I830" s="17" t="s">
        <v>447</v>
      </c>
      <c r="J830" s="17" t="s">
        <v>199</v>
      </c>
      <c r="K830" s="17" t="s">
        <v>447</v>
      </c>
      <c r="L830" s="17">
        <v>44176</v>
      </c>
      <c r="M830" s="17" t="s">
        <v>447</v>
      </c>
      <c r="N830" s="17" t="s">
        <v>447</v>
      </c>
      <c r="O830" s="17">
        <v>2</v>
      </c>
      <c r="P830" s="17" t="s">
        <v>2943</v>
      </c>
    </row>
    <row r="831" spans="1:16" ht="12.75">
      <c r="A831" s="17" t="s">
        <v>2950</v>
      </c>
      <c r="B831" s="17" t="s">
        <v>447</v>
      </c>
      <c r="C831" s="17" t="s">
        <v>2951</v>
      </c>
      <c r="D831" s="17">
        <v>0</v>
      </c>
      <c r="E831" s="17">
        <v>1000</v>
      </c>
      <c r="F831" s="17">
        <v>0</v>
      </c>
      <c r="G831" s="17">
        <v>0</v>
      </c>
      <c r="H831" s="17" t="s">
        <v>447</v>
      </c>
      <c r="I831" s="17" t="s">
        <v>447</v>
      </c>
      <c r="J831" s="17" t="s">
        <v>199</v>
      </c>
      <c r="K831" s="17" t="s">
        <v>447</v>
      </c>
      <c r="L831" s="17" t="s">
        <v>2952</v>
      </c>
      <c r="M831" s="17" t="s">
        <v>447</v>
      </c>
      <c r="N831" s="17" t="s">
        <v>447</v>
      </c>
      <c r="O831" s="17">
        <v>2</v>
      </c>
      <c r="P831" s="17" t="s">
        <v>2953</v>
      </c>
    </row>
    <row r="832" spans="1:16" ht="12.75">
      <c r="A832" s="17" t="s">
        <v>2954</v>
      </c>
      <c r="B832" s="17" t="s">
        <v>447</v>
      </c>
      <c r="C832" s="17" t="s">
        <v>2955</v>
      </c>
      <c r="D832" s="17">
        <v>0</v>
      </c>
      <c r="E832" s="17">
        <v>1000</v>
      </c>
      <c r="F832" s="17">
        <v>0</v>
      </c>
      <c r="G832" s="17">
        <v>0</v>
      </c>
      <c r="H832" s="17" t="s">
        <v>447</v>
      </c>
      <c r="I832" s="17" t="s">
        <v>447</v>
      </c>
      <c r="J832" s="17" t="s">
        <v>199</v>
      </c>
      <c r="K832" s="17" t="s">
        <v>447</v>
      </c>
      <c r="L832" s="17">
        <v>44176</v>
      </c>
      <c r="M832" s="17" t="s">
        <v>447</v>
      </c>
      <c r="N832" s="17" t="s">
        <v>447</v>
      </c>
      <c r="O832" s="17">
        <v>2</v>
      </c>
      <c r="P832" s="17" t="s">
        <v>2943</v>
      </c>
    </row>
    <row r="833" spans="1:16" ht="12.75">
      <c r="A833" s="17" t="s">
        <v>2956</v>
      </c>
      <c r="B833" s="17" t="s">
        <v>447</v>
      </c>
      <c r="C833" s="17" t="s">
        <v>2957</v>
      </c>
      <c r="D833" s="17">
        <v>0</v>
      </c>
      <c r="E833" s="17">
        <v>1000</v>
      </c>
      <c r="F833" s="17">
        <v>0</v>
      </c>
      <c r="G833" s="17">
        <v>0</v>
      </c>
      <c r="H833" s="17" t="s">
        <v>447</v>
      </c>
      <c r="I833" s="17" t="s">
        <v>447</v>
      </c>
      <c r="J833" s="17" t="s">
        <v>199</v>
      </c>
      <c r="K833" s="17" t="s">
        <v>447</v>
      </c>
      <c r="L833" s="17">
        <v>44176</v>
      </c>
      <c r="M833" s="17" t="s">
        <v>447</v>
      </c>
      <c r="N833" s="17" t="s">
        <v>447</v>
      </c>
      <c r="O833" s="17">
        <v>2</v>
      </c>
      <c r="P833" s="17" t="s">
        <v>2943</v>
      </c>
    </row>
    <row r="834" spans="1:16" ht="12.75">
      <c r="A834" s="17" t="s">
        <v>2958</v>
      </c>
      <c r="B834" s="17" t="s">
        <v>447</v>
      </c>
      <c r="C834" s="17" t="s">
        <v>2959</v>
      </c>
      <c r="D834" s="17">
        <v>0</v>
      </c>
      <c r="E834" s="17">
        <v>1000</v>
      </c>
      <c r="F834" s="17">
        <v>0</v>
      </c>
      <c r="G834" s="17">
        <v>0</v>
      </c>
      <c r="H834" s="17" t="s">
        <v>447</v>
      </c>
      <c r="I834" s="17" t="s">
        <v>447</v>
      </c>
      <c r="J834" s="17" t="s">
        <v>447</v>
      </c>
      <c r="K834" s="17" t="s">
        <v>447</v>
      </c>
      <c r="L834" s="17" t="s">
        <v>447</v>
      </c>
      <c r="M834" s="17" t="s">
        <v>447</v>
      </c>
      <c r="N834" s="17" t="s">
        <v>447</v>
      </c>
      <c r="O834" s="17">
        <v>2</v>
      </c>
      <c r="P834" s="17" t="s">
        <v>2960</v>
      </c>
    </row>
    <row r="835" spans="1:16" ht="12.75">
      <c r="A835" s="17" t="s">
        <v>2961</v>
      </c>
      <c r="B835" s="17" t="s">
        <v>447</v>
      </c>
      <c r="C835" s="17" t="s">
        <v>2962</v>
      </c>
      <c r="D835" s="17">
        <v>0</v>
      </c>
      <c r="E835" s="17">
        <v>1000</v>
      </c>
      <c r="F835" s="17">
        <v>0</v>
      </c>
      <c r="G835" s="17">
        <v>0</v>
      </c>
      <c r="H835" s="17" t="s">
        <v>447</v>
      </c>
      <c r="I835" s="17" t="s">
        <v>447</v>
      </c>
      <c r="J835" s="17" t="s">
        <v>199</v>
      </c>
      <c r="K835" s="17" t="s">
        <v>447</v>
      </c>
      <c r="L835" s="17">
        <v>46855</v>
      </c>
      <c r="M835" s="17" t="s">
        <v>447</v>
      </c>
      <c r="N835" s="17" t="s">
        <v>447</v>
      </c>
      <c r="O835" s="17">
        <v>2</v>
      </c>
      <c r="P835" s="17" t="s">
        <v>2963</v>
      </c>
    </row>
    <row r="836" spans="1:16" ht="12.75">
      <c r="A836" s="17" t="s">
        <v>2964</v>
      </c>
      <c r="B836" s="17" t="s">
        <v>2965</v>
      </c>
      <c r="C836" s="17" t="s">
        <v>2966</v>
      </c>
      <c r="D836" s="17">
        <v>0</v>
      </c>
      <c r="E836" s="17">
        <v>1000</v>
      </c>
      <c r="F836" s="17">
        <v>0</v>
      </c>
      <c r="G836" s="17">
        <v>0</v>
      </c>
      <c r="H836" s="17" t="s">
        <v>447</v>
      </c>
      <c r="I836" s="17" t="s">
        <v>447</v>
      </c>
      <c r="J836" s="17" t="s">
        <v>199</v>
      </c>
      <c r="K836" s="17" t="s">
        <v>447</v>
      </c>
      <c r="L836" s="17">
        <v>46855</v>
      </c>
      <c r="M836" s="17" t="s">
        <v>447</v>
      </c>
      <c r="N836" s="17" t="s">
        <v>447</v>
      </c>
      <c r="O836" s="17">
        <v>2</v>
      </c>
      <c r="P836" s="17" t="s">
        <v>2963</v>
      </c>
    </row>
    <row r="837" spans="1:16" ht="12.75">
      <c r="A837" s="17" t="s">
        <v>2967</v>
      </c>
      <c r="B837" s="17" t="s">
        <v>2965</v>
      </c>
      <c r="C837" s="17" t="s">
        <v>2962</v>
      </c>
      <c r="D837" s="17">
        <v>0</v>
      </c>
      <c r="E837" s="17">
        <v>1000</v>
      </c>
      <c r="F837" s="17">
        <v>0</v>
      </c>
      <c r="G837" s="17">
        <v>0</v>
      </c>
      <c r="H837" s="17" t="s">
        <v>447</v>
      </c>
      <c r="I837" s="17" t="s">
        <v>447</v>
      </c>
      <c r="J837" s="17" t="s">
        <v>199</v>
      </c>
      <c r="K837" s="17" t="s">
        <v>447</v>
      </c>
      <c r="L837" s="17">
        <v>46855</v>
      </c>
      <c r="M837" s="17" t="s">
        <v>447</v>
      </c>
      <c r="N837" s="17" t="s">
        <v>447</v>
      </c>
      <c r="O837" s="17">
        <v>2</v>
      </c>
      <c r="P837" s="17" t="s">
        <v>2963</v>
      </c>
    </row>
    <row r="838" spans="1:16" ht="12.75">
      <c r="A838" s="17" t="s">
        <v>2968</v>
      </c>
      <c r="B838" s="17" t="s">
        <v>447</v>
      </c>
      <c r="C838" s="17" t="s">
        <v>2969</v>
      </c>
      <c r="D838" s="17">
        <v>-1000</v>
      </c>
      <c r="E838" s="17">
        <v>1000</v>
      </c>
      <c r="F838" s="17">
        <v>0</v>
      </c>
      <c r="G838" s="17">
        <v>0</v>
      </c>
      <c r="H838" s="17" t="s">
        <v>447</v>
      </c>
      <c r="I838" s="17" t="s">
        <v>447</v>
      </c>
      <c r="J838" s="17" t="s">
        <v>447</v>
      </c>
      <c r="K838" s="17" t="s">
        <v>447</v>
      </c>
      <c r="L838" s="17" t="s">
        <v>447</v>
      </c>
      <c r="M838" s="17" t="s">
        <v>447</v>
      </c>
      <c r="N838" s="17" t="s">
        <v>447</v>
      </c>
      <c r="O838" s="17">
        <v>1</v>
      </c>
      <c r="P838" s="17" t="s">
        <v>447</v>
      </c>
    </row>
    <row r="839" spans="1:16" ht="12.75">
      <c r="A839" s="17" t="s">
        <v>2970</v>
      </c>
      <c r="B839" s="17" t="s">
        <v>447</v>
      </c>
      <c r="C839" s="17" t="s">
        <v>2971</v>
      </c>
      <c r="D839" s="17">
        <v>-1000</v>
      </c>
      <c r="E839" s="17">
        <v>1000</v>
      </c>
      <c r="F839" s="17">
        <v>0</v>
      </c>
      <c r="G839" s="17">
        <v>0</v>
      </c>
      <c r="H839" s="17" t="s">
        <v>447</v>
      </c>
      <c r="I839" s="17" t="s">
        <v>447</v>
      </c>
      <c r="J839" s="17" t="s">
        <v>447</v>
      </c>
      <c r="K839" s="17" t="s">
        <v>447</v>
      </c>
      <c r="L839" s="17" t="s">
        <v>2972</v>
      </c>
      <c r="M839" s="17" t="s">
        <v>447</v>
      </c>
      <c r="N839" s="17" t="s">
        <v>447</v>
      </c>
      <c r="O839" s="17">
        <v>2</v>
      </c>
      <c r="P839" s="17" t="s">
        <v>2973</v>
      </c>
    </row>
    <row r="840" spans="1:16" ht="12.75">
      <c r="A840" s="17" t="s">
        <v>2974</v>
      </c>
      <c r="B840" s="17" t="s">
        <v>2975</v>
      </c>
      <c r="C840" s="17" t="s">
        <v>2976</v>
      </c>
      <c r="D840" s="17">
        <v>0</v>
      </c>
      <c r="E840" s="17">
        <v>1000</v>
      </c>
      <c r="F840" s="17">
        <v>0</v>
      </c>
      <c r="G840" s="17">
        <v>0</v>
      </c>
      <c r="H840" s="17" t="s">
        <v>447</v>
      </c>
      <c r="I840" s="17" t="s">
        <v>447</v>
      </c>
      <c r="J840" s="17" t="s">
        <v>447</v>
      </c>
      <c r="K840" s="17" t="s">
        <v>447</v>
      </c>
      <c r="L840" s="17">
        <v>55327</v>
      </c>
      <c r="M840" s="17" t="s">
        <v>447</v>
      </c>
      <c r="N840" s="17" t="s">
        <v>447</v>
      </c>
      <c r="O840" s="17">
        <v>2</v>
      </c>
      <c r="P840" s="17" t="s">
        <v>2977</v>
      </c>
    </row>
    <row r="841" spans="1:16" ht="12.75">
      <c r="A841" s="17" t="s">
        <v>2978</v>
      </c>
      <c r="B841" s="17" t="s">
        <v>447</v>
      </c>
      <c r="C841" s="17" t="s">
        <v>2979</v>
      </c>
      <c r="D841" s="17">
        <v>0</v>
      </c>
      <c r="E841" s="17">
        <v>1000</v>
      </c>
      <c r="F841" s="17">
        <v>0</v>
      </c>
      <c r="G841" s="17">
        <v>0</v>
      </c>
      <c r="H841" s="17" t="s">
        <v>447</v>
      </c>
      <c r="I841" s="17" t="s">
        <v>447</v>
      </c>
      <c r="J841" s="17" t="s">
        <v>447</v>
      </c>
      <c r="K841" s="17" t="s">
        <v>447</v>
      </c>
      <c r="L841" s="17">
        <v>55327</v>
      </c>
      <c r="M841" s="17" t="s">
        <v>447</v>
      </c>
      <c r="N841" s="17" t="s">
        <v>447</v>
      </c>
      <c r="O841" s="17">
        <v>2</v>
      </c>
      <c r="P841" s="17" t="s">
        <v>447</v>
      </c>
    </row>
    <row r="842" spans="1:16" ht="12.75">
      <c r="A842" s="17" t="s">
        <v>2980</v>
      </c>
      <c r="B842" s="17" t="s">
        <v>447</v>
      </c>
      <c r="C842" s="17" t="s">
        <v>2981</v>
      </c>
      <c r="D842" s="17">
        <v>0</v>
      </c>
      <c r="E842" s="17">
        <v>1000</v>
      </c>
      <c r="F842" s="17">
        <v>0</v>
      </c>
      <c r="G842" s="17">
        <v>0</v>
      </c>
      <c r="H842" s="17" t="s">
        <v>447</v>
      </c>
      <c r="I842" s="17" t="s">
        <v>447</v>
      </c>
      <c r="J842" s="17" t="s">
        <v>447</v>
      </c>
      <c r="K842" s="17" t="s">
        <v>447</v>
      </c>
      <c r="L842" s="17">
        <v>55327</v>
      </c>
      <c r="M842" s="17" t="s">
        <v>447</v>
      </c>
      <c r="N842" s="17" t="s">
        <v>447</v>
      </c>
      <c r="O842" s="17">
        <v>2</v>
      </c>
      <c r="P842" s="17" t="s">
        <v>447</v>
      </c>
    </row>
    <row r="843" spans="1:16" ht="12.75">
      <c r="A843" s="17" t="s">
        <v>2982</v>
      </c>
      <c r="B843" s="17" t="s">
        <v>447</v>
      </c>
      <c r="C843" s="17" t="s">
        <v>2983</v>
      </c>
      <c r="D843" s="17">
        <v>0</v>
      </c>
      <c r="E843" s="17">
        <v>1000</v>
      </c>
      <c r="F843" s="17">
        <v>0</v>
      </c>
      <c r="G843" s="17">
        <v>0</v>
      </c>
      <c r="H843" s="17" t="s">
        <v>447</v>
      </c>
      <c r="I843" s="17" t="s">
        <v>447</v>
      </c>
      <c r="J843" s="17" t="s">
        <v>447</v>
      </c>
      <c r="K843" s="17" t="s">
        <v>447</v>
      </c>
      <c r="L843" s="17">
        <v>55327</v>
      </c>
      <c r="M843" s="17" t="s">
        <v>447</v>
      </c>
      <c r="N843" s="17" t="s">
        <v>447</v>
      </c>
      <c r="O843" s="17">
        <v>2</v>
      </c>
      <c r="P843" s="17" t="s">
        <v>447</v>
      </c>
    </row>
    <row r="844" spans="1:16" ht="12.75">
      <c r="A844" s="17" t="s">
        <v>2984</v>
      </c>
      <c r="B844" s="17" t="s">
        <v>447</v>
      </c>
      <c r="C844" s="17" t="s">
        <v>2985</v>
      </c>
      <c r="D844" s="17">
        <v>0</v>
      </c>
      <c r="E844" s="17">
        <v>1000</v>
      </c>
      <c r="F844" s="17">
        <v>0</v>
      </c>
      <c r="G844" s="17">
        <v>0</v>
      </c>
      <c r="H844" s="17" t="s">
        <v>447</v>
      </c>
      <c r="I844" s="17" t="s">
        <v>447</v>
      </c>
      <c r="J844" s="17" t="s">
        <v>447</v>
      </c>
      <c r="K844" s="17" t="s">
        <v>447</v>
      </c>
      <c r="L844" s="17">
        <v>55327</v>
      </c>
      <c r="M844" s="17" t="s">
        <v>447</v>
      </c>
      <c r="N844" s="17" t="s">
        <v>447</v>
      </c>
      <c r="O844" s="17">
        <v>2</v>
      </c>
      <c r="P844" s="17" t="s">
        <v>447</v>
      </c>
    </row>
    <row r="845" spans="1:16" ht="12.75">
      <c r="A845" s="17" t="s">
        <v>2986</v>
      </c>
      <c r="B845" s="17" t="s">
        <v>447</v>
      </c>
      <c r="C845" s="17" t="s">
        <v>2987</v>
      </c>
      <c r="D845" s="17">
        <v>0</v>
      </c>
      <c r="E845" s="17">
        <v>1000</v>
      </c>
      <c r="F845" s="17">
        <v>0</v>
      </c>
      <c r="G845" s="17">
        <v>0</v>
      </c>
      <c r="H845" s="17" t="s">
        <v>447</v>
      </c>
      <c r="I845" s="17" t="s">
        <v>447</v>
      </c>
      <c r="J845" s="17" t="s">
        <v>447</v>
      </c>
      <c r="K845" s="17" t="s">
        <v>447</v>
      </c>
      <c r="L845" s="17">
        <v>55327</v>
      </c>
      <c r="M845" s="17" t="s">
        <v>447</v>
      </c>
      <c r="N845" s="17" t="s">
        <v>447</v>
      </c>
      <c r="O845" s="17">
        <v>2</v>
      </c>
      <c r="P845" s="17" t="s">
        <v>447</v>
      </c>
    </row>
    <row r="846" spans="1:16" ht="12.75">
      <c r="A846" s="17" t="s">
        <v>2988</v>
      </c>
      <c r="B846" s="17" t="s">
        <v>2989</v>
      </c>
      <c r="C846" s="17" t="s">
        <v>2990</v>
      </c>
      <c r="D846" s="17">
        <v>0</v>
      </c>
      <c r="E846" s="17">
        <v>1000</v>
      </c>
      <c r="F846" s="17">
        <v>0</v>
      </c>
      <c r="G846" s="17">
        <v>0</v>
      </c>
      <c r="H846" s="17" t="s">
        <v>447</v>
      </c>
      <c r="I846" s="17" t="s">
        <v>447</v>
      </c>
      <c r="J846" s="17" t="s">
        <v>2991</v>
      </c>
      <c r="K846" s="17" t="s">
        <v>447</v>
      </c>
      <c r="L846" s="17" t="s">
        <v>2992</v>
      </c>
      <c r="M846" s="17" t="s">
        <v>447</v>
      </c>
      <c r="N846" s="17" t="s">
        <v>447</v>
      </c>
      <c r="O846" s="17">
        <v>2</v>
      </c>
      <c r="P846" s="17" t="s">
        <v>2727</v>
      </c>
    </row>
    <row r="847" spans="1:16" ht="12.75">
      <c r="A847" s="17" t="s">
        <v>29</v>
      </c>
      <c r="B847" s="17" t="s">
        <v>29</v>
      </c>
      <c r="C847" s="17" t="s">
        <v>2993</v>
      </c>
      <c r="D847" s="17">
        <v>0</v>
      </c>
      <c r="E847" s="17">
        <v>1000</v>
      </c>
      <c r="F847" s="17">
        <v>0</v>
      </c>
      <c r="G847" s="17">
        <v>0</v>
      </c>
      <c r="H847" s="17" t="s">
        <v>447</v>
      </c>
      <c r="I847" s="17" t="s">
        <v>447</v>
      </c>
      <c r="J847" s="17" t="s">
        <v>447</v>
      </c>
      <c r="K847" s="17" t="s">
        <v>447</v>
      </c>
      <c r="L847" s="17" t="s">
        <v>447</v>
      </c>
      <c r="M847" s="17" t="s">
        <v>447</v>
      </c>
      <c r="N847" s="17" t="s">
        <v>447</v>
      </c>
      <c r="O847" s="17" t="s">
        <v>447</v>
      </c>
      <c r="P847" s="17" t="s">
        <v>447</v>
      </c>
    </row>
    <row r="848" spans="1:16" ht="12.75">
      <c r="A848" s="17" t="s">
        <v>31</v>
      </c>
      <c r="B848" s="17" t="s">
        <v>31</v>
      </c>
      <c r="C848" s="17" t="s">
        <v>2994</v>
      </c>
      <c r="D848" s="17">
        <v>0</v>
      </c>
      <c r="E848" s="17">
        <v>1000</v>
      </c>
      <c r="F848" s="17">
        <v>0</v>
      </c>
      <c r="G848" s="17">
        <v>0</v>
      </c>
      <c r="H848" s="17" t="s">
        <v>447</v>
      </c>
      <c r="I848" s="17" t="s">
        <v>447</v>
      </c>
      <c r="J848" s="17" t="s">
        <v>447</v>
      </c>
      <c r="K848" s="17" t="s">
        <v>447</v>
      </c>
      <c r="L848" s="17" t="s">
        <v>447</v>
      </c>
      <c r="M848" s="17" t="s">
        <v>447</v>
      </c>
      <c r="N848" s="17" t="s">
        <v>447</v>
      </c>
      <c r="O848" s="17" t="s">
        <v>447</v>
      </c>
      <c r="P848" s="17" t="s">
        <v>447</v>
      </c>
    </row>
    <row r="849" spans="1:16" ht="12.75">
      <c r="A849" s="17" t="s">
        <v>139</v>
      </c>
      <c r="B849" s="17" t="s">
        <v>2995</v>
      </c>
      <c r="C849" s="17" t="s">
        <v>2996</v>
      </c>
      <c r="D849" s="17">
        <v>0</v>
      </c>
      <c r="E849" s="17">
        <v>1000</v>
      </c>
      <c r="F849" s="17">
        <v>0</v>
      </c>
      <c r="G849" s="17">
        <v>0</v>
      </c>
      <c r="H849" s="17" t="s">
        <v>447</v>
      </c>
      <c r="I849" s="17" t="s">
        <v>447</v>
      </c>
      <c r="J849" s="17" t="s">
        <v>447</v>
      </c>
      <c r="K849" s="17" t="s">
        <v>447</v>
      </c>
      <c r="L849" s="17" t="s">
        <v>447</v>
      </c>
      <c r="M849" s="17" t="s">
        <v>447</v>
      </c>
      <c r="N849" s="17" t="s">
        <v>447</v>
      </c>
      <c r="O849" s="17" t="s">
        <v>447</v>
      </c>
      <c r="P849" s="17" t="s">
        <v>447</v>
      </c>
    </row>
    <row r="850" spans="1:16" ht="12.75">
      <c r="A850" s="17" t="s">
        <v>2997</v>
      </c>
      <c r="B850" s="17" t="s">
        <v>33</v>
      </c>
      <c r="C850" s="17" t="s">
        <v>2998</v>
      </c>
      <c r="D850" s="17">
        <v>0</v>
      </c>
      <c r="E850" s="17">
        <v>1000</v>
      </c>
      <c r="F850" s="17">
        <v>0</v>
      </c>
      <c r="G850" s="17">
        <v>0</v>
      </c>
      <c r="H850" s="17" t="s">
        <v>447</v>
      </c>
      <c r="I850" s="17" t="s">
        <v>447</v>
      </c>
      <c r="J850" s="17" t="s">
        <v>447</v>
      </c>
      <c r="K850" s="17" t="s">
        <v>447</v>
      </c>
      <c r="L850" s="17" t="s">
        <v>447</v>
      </c>
      <c r="M850" s="17" t="s">
        <v>447</v>
      </c>
      <c r="N850" s="17" t="s">
        <v>447</v>
      </c>
      <c r="O850" s="17" t="s">
        <v>447</v>
      </c>
      <c r="P850" s="17" t="s">
        <v>447</v>
      </c>
    </row>
    <row r="851" spans="1:16" ht="12.75">
      <c r="A851" s="17" t="s">
        <v>2999</v>
      </c>
      <c r="B851" s="17" t="s">
        <v>3000</v>
      </c>
      <c r="C851" s="17" t="s">
        <v>3001</v>
      </c>
      <c r="D851" s="17">
        <v>0</v>
      </c>
      <c r="E851" s="17">
        <v>1000</v>
      </c>
      <c r="F851" s="17">
        <v>1</v>
      </c>
      <c r="G851" s="17">
        <v>0</v>
      </c>
      <c r="H851" s="17" t="s">
        <v>447</v>
      </c>
      <c r="I851" s="17" t="s">
        <v>447</v>
      </c>
      <c r="J851" s="17" t="s">
        <v>447</v>
      </c>
      <c r="K851" s="17" t="s">
        <v>447</v>
      </c>
      <c r="L851" s="17" t="s">
        <v>447</v>
      </c>
      <c r="M851" s="17" t="s">
        <v>447</v>
      </c>
      <c r="N851" s="17" t="s">
        <v>447</v>
      </c>
      <c r="O851" s="17" t="s">
        <v>447</v>
      </c>
      <c r="P851" s="17" t="s">
        <v>447</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9"/>
  <sheetViews>
    <sheetView workbookViewId="0" topLeftCell="A1">
      <selection activeCell="F37" sqref="F37"/>
    </sheetView>
  </sheetViews>
  <sheetFormatPr defaultColWidth="11.421875" defaultRowHeight="12.75"/>
  <sheetData>
    <row r="1" spans="1:10" ht="12.75">
      <c r="A1" t="s">
        <v>3002</v>
      </c>
      <c r="B1" t="s">
        <v>3003</v>
      </c>
      <c r="C1" t="s">
        <v>3004</v>
      </c>
      <c r="D1" t="s">
        <v>3005</v>
      </c>
      <c r="E1" t="s">
        <v>3006</v>
      </c>
      <c r="F1" t="s">
        <v>3007</v>
      </c>
      <c r="G1" t="s">
        <v>3008</v>
      </c>
      <c r="H1" t="s">
        <v>3009</v>
      </c>
      <c r="I1" t="s">
        <v>3010</v>
      </c>
      <c r="J1" t="s">
        <v>3011</v>
      </c>
    </row>
    <row r="2" spans="1:10" ht="12.75">
      <c r="A2" t="s">
        <v>3012</v>
      </c>
      <c r="B2" t="s">
        <v>3013</v>
      </c>
      <c r="C2" t="s">
        <v>447</v>
      </c>
      <c r="D2" t="s">
        <v>447</v>
      </c>
      <c r="E2" t="b">
        <v>0</v>
      </c>
      <c r="F2" t="s">
        <v>3014</v>
      </c>
      <c r="G2" t="s">
        <v>3014</v>
      </c>
      <c r="H2" t="s">
        <v>3015</v>
      </c>
      <c r="I2">
        <v>3306</v>
      </c>
      <c r="J2">
        <v>16908</v>
      </c>
    </row>
    <row r="3" spans="1:10" ht="12.75">
      <c r="A3" t="s">
        <v>3016</v>
      </c>
      <c r="B3" t="s">
        <v>3017</v>
      </c>
      <c r="C3" t="s">
        <v>447</v>
      </c>
      <c r="D3" t="s">
        <v>447</v>
      </c>
      <c r="E3" t="b">
        <v>0</v>
      </c>
      <c r="F3" t="s">
        <v>3018</v>
      </c>
      <c r="G3" t="s">
        <v>3018</v>
      </c>
      <c r="H3" t="s">
        <v>3019</v>
      </c>
      <c r="I3">
        <v>3305</v>
      </c>
      <c r="J3">
        <v>15846</v>
      </c>
    </row>
    <row r="4" spans="1:10" ht="12.75">
      <c r="A4" t="s">
        <v>3020</v>
      </c>
      <c r="B4" t="s">
        <v>474</v>
      </c>
      <c r="C4" t="s">
        <v>447</v>
      </c>
      <c r="D4" t="s">
        <v>447</v>
      </c>
      <c r="E4" t="b">
        <v>0</v>
      </c>
      <c r="F4" t="s">
        <v>474</v>
      </c>
      <c r="G4" t="s">
        <v>474</v>
      </c>
      <c r="H4" t="s">
        <v>3021</v>
      </c>
      <c r="I4">
        <v>3309</v>
      </c>
      <c r="J4">
        <v>15379</v>
      </c>
    </row>
    <row r="5" spans="1:10" ht="12.75">
      <c r="A5" t="s">
        <v>3022</v>
      </c>
      <c r="B5" t="s">
        <v>3023</v>
      </c>
      <c r="C5" t="s">
        <v>447</v>
      </c>
      <c r="D5" t="s">
        <v>447</v>
      </c>
      <c r="E5" t="b">
        <v>0</v>
      </c>
      <c r="F5" t="s">
        <v>3023</v>
      </c>
      <c r="G5" t="s">
        <v>3023</v>
      </c>
      <c r="H5" t="s">
        <v>3024</v>
      </c>
      <c r="I5">
        <v>3303</v>
      </c>
      <c r="J5">
        <v>15377</v>
      </c>
    </row>
    <row r="6" spans="1:10" ht="12.75">
      <c r="A6" t="s">
        <v>3025</v>
      </c>
      <c r="B6" t="s">
        <v>3026</v>
      </c>
      <c r="C6" t="s">
        <v>447</v>
      </c>
      <c r="D6" t="s">
        <v>447</v>
      </c>
      <c r="E6" t="b">
        <v>0</v>
      </c>
      <c r="F6" t="s">
        <v>3027</v>
      </c>
      <c r="G6" t="s">
        <v>3027</v>
      </c>
      <c r="H6" t="s">
        <v>3028</v>
      </c>
      <c r="I6">
        <v>3311</v>
      </c>
      <c r="J6">
        <v>18367</v>
      </c>
    </row>
    <row r="7" spans="1:10" ht="12.75">
      <c r="A7" t="s">
        <v>3029</v>
      </c>
      <c r="B7" t="s">
        <v>3030</v>
      </c>
      <c r="C7" t="s">
        <v>447</v>
      </c>
      <c r="D7" t="s">
        <v>447</v>
      </c>
      <c r="E7" t="b">
        <v>0</v>
      </c>
      <c r="F7" t="s">
        <v>3031</v>
      </c>
      <c r="G7" t="s">
        <v>3031</v>
      </c>
      <c r="H7" t="s">
        <v>3032</v>
      </c>
      <c r="I7">
        <v>3315</v>
      </c>
      <c r="J7" t="s">
        <v>3033</v>
      </c>
    </row>
    <row r="8" spans="1:10" ht="12.75">
      <c r="A8" t="s">
        <v>3034</v>
      </c>
      <c r="B8" t="s">
        <v>3034</v>
      </c>
      <c r="C8" t="s">
        <v>447</v>
      </c>
      <c r="D8" t="s">
        <v>447</v>
      </c>
      <c r="E8" t="b">
        <v>0</v>
      </c>
      <c r="F8" t="s">
        <v>3034</v>
      </c>
      <c r="G8" t="s">
        <v>3034</v>
      </c>
      <c r="H8" t="s">
        <v>3035</v>
      </c>
      <c r="I8" t="s">
        <v>447</v>
      </c>
      <c r="J8" t="s">
        <v>447</v>
      </c>
    </row>
    <row r="9" spans="1:10" ht="12.75">
      <c r="A9" t="s">
        <v>3036</v>
      </c>
      <c r="B9" t="s">
        <v>3036</v>
      </c>
      <c r="C9" t="s">
        <v>447</v>
      </c>
      <c r="D9" t="s">
        <v>447</v>
      </c>
      <c r="E9" t="b">
        <v>0</v>
      </c>
      <c r="F9" t="s">
        <v>3036</v>
      </c>
      <c r="G9" t="s">
        <v>3036</v>
      </c>
      <c r="H9" t="s">
        <v>447</v>
      </c>
      <c r="I9" t="s">
        <v>447</v>
      </c>
      <c r="J9" t="s">
        <v>447</v>
      </c>
    </row>
    <row r="10" spans="1:10" ht="12.75">
      <c r="A10" t="s">
        <v>3037</v>
      </c>
      <c r="B10" t="s">
        <v>3037</v>
      </c>
      <c r="C10" t="s">
        <v>447</v>
      </c>
      <c r="D10" t="s">
        <v>447</v>
      </c>
      <c r="E10" t="b">
        <v>0</v>
      </c>
      <c r="F10" t="s">
        <v>3037</v>
      </c>
      <c r="G10" t="s">
        <v>3037</v>
      </c>
      <c r="H10" t="s">
        <v>447</v>
      </c>
      <c r="I10" t="s">
        <v>447</v>
      </c>
      <c r="J10" t="s">
        <v>447</v>
      </c>
    </row>
    <row r="11" spans="1:10" ht="12.75">
      <c r="A11" t="s">
        <v>3038</v>
      </c>
      <c r="B11" t="s">
        <v>3038</v>
      </c>
      <c r="C11" t="s">
        <v>447</v>
      </c>
      <c r="D11" t="s">
        <v>447</v>
      </c>
      <c r="E11" t="b">
        <v>0</v>
      </c>
      <c r="F11" t="s">
        <v>3039</v>
      </c>
      <c r="G11" t="s">
        <v>3039</v>
      </c>
      <c r="H11" t="s">
        <v>3040</v>
      </c>
      <c r="I11" t="s">
        <v>447</v>
      </c>
      <c r="J11" t="s">
        <v>447</v>
      </c>
    </row>
    <row r="12" spans="1:10" ht="12.75">
      <c r="A12" t="s">
        <v>3041</v>
      </c>
      <c r="B12" t="s">
        <v>3042</v>
      </c>
      <c r="C12">
        <v>-3</v>
      </c>
      <c r="D12" t="s">
        <v>447</v>
      </c>
      <c r="E12" t="b">
        <v>0</v>
      </c>
      <c r="F12" t="s">
        <v>3043</v>
      </c>
      <c r="G12" t="s">
        <v>3044</v>
      </c>
      <c r="H12" t="s">
        <v>3045</v>
      </c>
      <c r="I12">
        <v>3310</v>
      </c>
      <c r="J12">
        <v>16761</v>
      </c>
    </row>
    <row r="13" spans="1:10" ht="12.75">
      <c r="A13" t="s">
        <v>3046</v>
      </c>
      <c r="B13" t="s">
        <v>3047</v>
      </c>
      <c r="C13">
        <v>-4</v>
      </c>
      <c r="D13" t="s">
        <v>447</v>
      </c>
      <c r="E13" t="b">
        <v>0</v>
      </c>
      <c r="F13" t="s">
        <v>3048</v>
      </c>
      <c r="G13" t="s">
        <v>3049</v>
      </c>
      <c r="H13" t="s">
        <v>3050</v>
      </c>
      <c r="I13">
        <v>3304</v>
      </c>
      <c r="J13">
        <v>15422</v>
      </c>
    </row>
    <row r="14" spans="1:10" ht="12.75">
      <c r="A14" t="s">
        <v>3051</v>
      </c>
      <c r="B14" t="s">
        <v>3052</v>
      </c>
      <c r="C14" t="s">
        <v>447</v>
      </c>
      <c r="D14" t="s">
        <v>447</v>
      </c>
      <c r="E14" t="b">
        <v>0</v>
      </c>
      <c r="F14" t="s">
        <v>3053</v>
      </c>
      <c r="G14" t="s">
        <v>3053</v>
      </c>
      <c r="H14" t="s">
        <v>3054</v>
      </c>
      <c r="I14">
        <v>3308</v>
      </c>
      <c r="J14">
        <v>18009</v>
      </c>
    </row>
    <row r="15" spans="1:10" ht="12.75">
      <c r="A15" t="s">
        <v>3055</v>
      </c>
      <c r="B15" t="s">
        <v>3056</v>
      </c>
      <c r="C15" t="s">
        <v>447</v>
      </c>
      <c r="D15" t="s">
        <v>447</v>
      </c>
      <c r="E15" t="b">
        <v>0</v>
      </c>
      <c r="F15" t="s">
        <v>3057</v>
      </c>
      <c r="G15" t="s">
        <v>3057</v>
      </c>
      <c r="H15" t="s">
        <v>3058</v>
      </c>
      <c r="I15">
        <v>3307</v>
      </c>
      <c r="J15">
        <v>16474</v>
      </c>
    </row>
    <row r="16" spans="1:10" ht="12.75">
      <c r="A16" t="s">
        <v>3059</v>
      </c>
      <c r="B16" t="s">
        <v>3060</v>
      </c>
      <c r="C16">
        <v>1</v>
      </c>
      <c r="D16" t="s">
        <v>447</v>
      </c>
      <c r="E16" t="b">
        <v>0</v>
      </c>
      <c r="F16" t="s">
        <v>126</v>
      </c>
      <c r="G16" t="s">
        <v>126</v>
      </c>
      <c r="H16" t="s">
        <v>3061</v>
      </c>
      <c r="I16">
        <v>3380</v>
      </c>
      <c r="J16">
        <v>15378</v>
      </c>
    </row>
    <row r="17" spans="1:10" ht="12.75">
      <c r="A17" t="s">
        <v>3062</v>
      </c>
      <c r="B17" t="s">
        <v>3063</v>
      </c>
      <c r="C17" t="s">
        <v>447</v>
      </c>
      <c r="D17" t="s">
        <v>447</v>
      </c>
      <c r="E17" t="b">
        <v>0</v>
      </c>
      <c r="F17" t="s">
        <v>3063</v>
      </c>
      <c r="G17" t="s">
        <v>3063</v>
      </c>
      <c r="H17" t="s">
        <v>447</v>
      </c>
      <c r="I17" t="s">
        <v>447</v>
      </c>
      <c r="J17" t="s">
        <v>447</v>
      </c>
    </row>
    <row r="18" spans="1:10" ht="12.75">
      <c r="A18" t="s">
        <v>3064</v>
      </c>
      <c r="B18" t="s">
        <v>3065</v>
      </c>
      <c r="C18" t="s">
        <v>447</v>
      </c>
      <c r="D18" t="s">
        <v>447</v>
      </c>
      <c r="E18" t="b">
        <v>0</v>
      </c>
      <c r="F18" t="s">
        <v>3066</v>
      </c>
      <c r="G18" t="s">
        <v>3066</v>
      </c>
      <c r="H18" t="s">
        <v>3067</v>
      </c>
      <c r="I18">
        <v>3333</v>
      </c>
      <c r="J18">
        <v>4167</v>
      </c>
    </row>
    <row r="19" spans="1:10" ht="12.75">
      <c r="A19" t="s">
        <v>3068</v>
      </c>
      <c r="B19" t="s">
        <v>3069</v>
      </c>
      <c r="C19">
        <v>0</v>
      </c>
      <c r="D19" t="s">
        <v>447</v>
      </c>
      <c r="E19" t="b">
        <v>0</v>
      </c>
      <c r="F19" t="s">
        <v>3066</v>
      </c>
      <c r="G19" t="s">
        <v>3066</v>
      </c>
      <c r="H19" t="s">
        <v>3070</v>
      </c>
      <c r="I19">
        <v>3565</v>
      </c>
      <c r="J19">
        <v>17925</v>
      </c>
    </row>
    <row r="20" spans="1:10" ht="12.75">
      <c r="A20" t="s">
        <v>3071</v>
      </c>
      <c r="B20" t="s">
        <v>3072</v>
      </c>
      <c r="C20">
        <v>0</v>
      </c>
      <c r="D20" t="s">
        <v>447</v>
      </c>
      <c r="E20" t="b">
        <v>0</v>
      </c>
      <c r="F20" t="s">
        <v>3066</v>
      </c>
      <c r="G20" t="s">
        <v>3066</v>
      </c>
      <c r="H20" t="s">
        <v>3073</v>
      </c>
      <c r="I20">
        <v>3521</v>
      </c>
      <c r="J20">
        <v>15903</v>
      </c>
    </row>
    <row r="21" spans="1:10" ht="12.75">
      <c r="A21" t="s">
        <v>3074</v>
      </c>
      <c r="B21" t="s">
        <v>3075</v>
      </c>
      <c r="C21" t="s">
        <v>447</v>
      </c>
      <c r="D21" t="s">
        <v>447</v>
      </c>
      <c r="E21" t="b">
        <v>0</v>
      </c>
      <c r="F21" t="s">
        <v>3076</v>
      </c>
      <c r="G21" t="s">
        <v>3076</v>
      </c>
      <c r="H21" t="s">
        <v>3077</v>
      </c>
      <c r="I21">
        <v>3403</v>
      </c>
      <c r="J21">
        <v>16077</v>
      </c>
    </row>
    <row r="22" spans="1:10" ht="12.75">
      <c r="A22" t="s">
        <v>3078</v>
      </c>
      <c r="B22" t="s">
        <v>3079</v>
      </c>
      <c r="C22" t="s">
        <v>447</v>
      </c>
      <c r="D22" t="s">
        <v>447</v>
      </c>
      <c r="E22" t="b">
        <v>0</v>
      </c>
      <c r="F22" t="s">
        <v>3076</v>
      </c>
      <c r="G22" t="s">
        <v>3076</v>
      </c>
      <c r="H22" t="s">
        <v>3080</v>
      </c>
      <c r="I22">
        <v>3392</v>
      </c>
      <c r="J22">
        <v>4170</v>
      </c>
    </row>
    <row r="23" spans="1:10" ht="12.75">
      <c r="A23" t="s">
        <v>3081</v>
      </c>
      <c r="B23" t="s">
        <v>3082</v>
      </c>
      <c r="C23">
        <v>-2</v>
      </c>
      <c r="D23" t="s">
        <v>447</v>
      </c>
      <c r="E23" t="b">
        <v>0</v>
      </c>
      <c r="F23" t="s">
        <v>3076</v>
      </c>
      <c r="G23" t="s">
        <v>3076</v>
      </c>
      <c r="H23" t="s">
        <v>3083</v>
      </c>
      <c r="I23">
        <v>3937</v>
      </c>
      <c r="J23">
        <v>17665</v>
      </c>
    </row>
    <row r="24" spans="1:10" ht="12.75">
      <c r="A24" t="s">
        <v>3084</v>
      </c>
      <c r="B24" t="s">
        <v>3085</v>
      </c>
      <c r="C24" t="s">
        <v>447</v>
      </c>
      <c r="D24" t="s">
        <v>447</v>
      </c>
      <c r="E24" t="b">
        <v>0</v>
      </c>
      <c r="F24" t="s">
        <v>3076</v>
      </c>
      <c r="G24" t="s">
        <v>3076</v>
      </c>
      <c r="H24" t="s">
        <v>3086</v>
      </c>
      <c r="I24">
        <v>4399</v>
      </c>
      <c r="J24">
        <v>17719</v>
      </c>
    </row>
    <row r="25" spans="1:10" ht="12.75">
      <c r="A25" t="s">
        <v>3087</v>
      </c>
      <c r="B25" t="s">
        <v>3088</v>
      </c>
      <c r="C25" t="s">
        <v>447</v>
      </c>
      <c r="D25" t="s">
        <v>447</v>
      </c>
      <c r="E25" t="b">
        <v>0</v>
      </c>
      <c r="F25" t="s">
        <v>3076</v>
      </c>
      <c r="G25" t="s">
        <v>3076</v>
      </c>
      <c r="H25" t="s">
        <v>3089</v>
      </c>
      <c r="I25">
        <v>3385</v>
      </c>
      <c r="J25">
        <v>15946</v>
      </c>
    </row>
    <row r="26" spans="1:10" ht="12.75">
      <c r="A26" t="s">
        <v>3090</v>
      </c>
      <c r="B26" t="s">
        <v>3091</v>
      </c>
      <c r="C26" t="s">
        <v>447</v>
      </c>
      <c r="D26" t="s">
        <v>447</v>
      </c>
      <c r="E26" t="b">
        <v>0</v>
      </c>
      <c r="F26" t="s">
        <v>3092</v>
      </c>
      <c r="G26" t="s">
        <v>3092</v>
      </c>
      <c r="H26" t="s">
        <v>3093</v>
      </c>
      <c r="I26">
        <v>7752</v>
      </c>
      <c r="J26">
        <v>28013</v>
      </c>
    </row>
    <row r="27" spans="1:10" ht="12.75">
      <c r="A27" t="s">
        <v>3094</v>
      </c>
      <c r="B27" t="s">
        <v>3095</v>
      </c>
      <c r="C27" t="s">
        <v>447</v>
      </c>
      <c r="D27" t="s">
        <v>447</v>
      </c>
      <c r="E27" t="b">
        <v>0</v>
      </c>
      <c r="F27" t="s">
        <v>3096</v>
      </c>
      <c r="G27" t="s">
        <v>3096</v>
      </c>
      <c r="H27" t="s">
        <v>3097</v>
      </c>
      <c r="I27">
        <v>3418</v>
      </c>
      <c r="J27">
        <v>29052</v>
      </c>
    </row>
    <row r="28" spans="1:10" ht="12.75">
      <c r="A28" t="s">
        <v>3098</v>
      </c>
      <c r="B28" t="s">
        <v>3099</v>
      </c>
      <c r="C28" t="s">
        <v>447</v>
      </c>
      <c r="D28" t="s">
        <v>447</v>
      </c>
      <c r="E28" t="b">
        <v>0</v>
      </c>
      <c r="F28" t="s">
        <v>3096</v>
      </c>
      <c r="G28" t="s">
        <v>3096</v>
      </c>
      <c r="H28" t="s">
        <v>3100</v>
      </c>
      <c r="I28">
        <v>3411</v>
      </c>
      <c r="J28">
        <v>16108</v>
      </c>
    </row>
    <row r="29" spans="1:10" ht="12.75">
      <c r="A29" t="s">
        <v>3101</v>
      </c>
      <c r="B29" t="s">
        <v>3102</v>
      </c>
      <c r="C29" t="s">
        <v>447</v>
      </c>
      <c r="D29" t="s">
        <v>447</v>
      </c>
      <c r="E29" t="b">
        <v>0</v>
      </c>
      <c r="F29" t="s">
        <v>3103</v>
      </c>
      <c r="G29" t="s">
        <v>3103</v>
      </c>
      <c r="H29" t="s">
        <v>3104</v>
      </c>
      <c r="I29">
        <v>3535</v>
      </c>
      <c r="J29">
        <v>16001</v>
      </c>
    </row>
    <row r="30" spans="1:10" ht="12.75">
      <c r="A30" t="s">
        <v>3105</v>
      </c>
      <c r="B30" t="s">
        <v>3106</v>
      </c>
      <c r="C30" t="s">
        <v>447</v>
      </c>
      <c r="D30" t="s">
        <v>447</v>
      </c>
      <c r="E30" t="b">
        <v>0</v>
      </c>
      <c r="F30" t="s">
        <v>3107</v>
      </c>
      <c r="G30" t="s">
        <v>3107</v>
      </c>
      <c r="H30" t="s">
        <v>3108</v>
      </c>
      <c r="I30">
        <v>3497</v>
      </c>
      <c r="J30">
        <v>17794</v>
      </c>
    </row>
    <row r="31" spans="1:10" ht="12.75">
      <c r="A31" t="s">
        <v>3109</v>
      </c>
      <c r="B31" t="s">
        <v>3110</v>
      </c>
      <c r="C31" t="s">
        <v>447</v>
      </c>
      <c r="D31" t="s">
        <v>447</v>
      </c>
      <c r="E31" t="b">
        <v>0</v>
      </c>
      <c r="F31" t="s">
        <v>3107</v>
      </c>
      <c r="G31" t="s">
        <v>3107</v>
      </c>
      <c r="H31" t="s">
        <v>3111</v>
      </c>
      <c r="I31">
        <v>3904</v>
      </c>
      <c r="J31">
        <v>17835</v>
      </c>
    </row>
    <row r="32" spans="1:10" ht="12.75">
      <c r="A32" t="s">
        <v>3112</v>
      </c>
      <c r="B32" t="s">
        <v>3113</v>
      </c>
      <c r="C32" t="s">
        <v>447</v>
      </c>
      <c r="D32" t="s">
        <v>447</v>
      </c>
      <c r="E32" t="b">
        <v>0</v>
      </c>
      <c r="F32" t="s">
        <v>3114</v>
      </c>
      <c r="G32" t="s">
        <v>3114</v>
      </c>
      <c r="H32" t="s">
        <v>3115</v>
      </c>
      <c r="I32">
        <v>3374</v>
      </c>
      <c r="J32" t="s">
        <v>3116</v>
      </c>
    </row>
    <row r="33" spans="1:10" ht="12.75">
      <c r="A33" t="s">
        <v>3117</v>
      </c>
      <c r="B33" t="s">
        <v>3118</v>
      </c>
      <c r="C33">
        <v>-1</v>
      </c>
      <c r="D33" t="s">
        <v>447</v>
      </c>
      <c r="E33" t="b">
        <v>0</v>
      </c>
      <c r="F33" t="s">
        <v>3119</v>
      </c>
      <c r="G33" t="s">
        <v>3119</v>
      </c>
      <c r="H33" t="s">
        <v>3120</v>
      </c>
      <c r="I33">
        <v>3324</v>
      </c>
      <c r="J33">
        <v>32816</v>
      </c>
    </row>
    <row r="34" spans="1:10" ht="12.75">
      <c r="A34" t="s">
        <v>3121</v>
      </c>
      <c r="B34" t="s">
        <v>3122</v>
      </c>
      <c r="C34" t="s">
        <v>447</v>
      </c>
      <c r="D34" t="s">
        <v>447</v>
      </c>
      <c r="E34" t="b">
        <v>0</v>
      </c>
      <c r="F34" t="s">
        <v>3123</v>
      </c>
      <c r="G34" t="s">
        <v>3123</v>
      </c>
      <c r="H34" t="s">
        <v>3124</v>
      </c>
      <c r="I34">
        <v>3368</v>
      </c>
      <c r="J34">
        <v>9532</v>
      </c>
    </row>
    <row r="35" spans="1:10" ht="12.75">
      <c r="A35" t="s">
        <v>3125</v>
      </c>
      <c r="B35" t="s">
        <v>3126</v>
      </c>
      <c r="C35" t="s">
        <v>447</v>
      </c>
      <c r="D35" t="s">
        <v>447</v>
      </c>
      <c r="E35" t="b">
        <v>0</v>
      </c>
      <c r="F35" t="s">
        <v>3127</v>
      </c>
      <c r="G35" t="s">
        <v>3127</v>
      </c>
      <c r="H35" t="s">
        <v>3128</v>
      </c>
      <c r="I35">
        <v>47205563</v>
      </c>
      <c r="J35" t="s">
        <v>447</v>
      </c>
    </row>
    <row r="36" spans="1:10" ht="12.75">
      <c r="A36" t="s">
        <v>3129</v>
      </c>
      <c r="B36" t="s">
        <v>3130</v>
      </c>
      <c r="C36" t="s">
        <v>447</v>
      </c>
      <c r="D36" t="s">
        <v>447</v>
      </c>
      <c r="E36" t="b">
        <v>0</v>
      </c>
      <c r="F36" t="s">
        <v>3131</v>
      </c>
      <c r="G36" t="s">
        <v>3131</v>
      </c>
      <c r="H36" t="s">
        <v>3132</v>
      </c>
      <c r="I36" t="s">
        <v>447</v>
      </c>
      <c r="J36" t="s">
        <v>447</v>
      </c>
    </row>
    <row r="37" spans="1:10" ht="12.75">
      <c r="A37" t="s">
        <v>3133</v>
      </c>
      <c r="B37" t="s">
        <v>3134</v>
      </c>
      <c r="C37" t="s">
        <v>447</v>
      </c>
      <c r="D37" t="s">
        <v>447</v>
      </c>
      <c r="E37" t="b">
        <v>0</v>
      </c>
      <c r="F37" t="s">
        <v>3135</v>
      </c>
      <c r="G37" t="s">
        <v>3135</v>
      </c>
      <c r="H37" t="s">
        <v>3136</v>
      </c>
      <c r="I37">
        <v>47205285</v>
      </c>
      <c r="J37" t="s">
        <v>447</v>
      </c>
    </row>
    <row r="38" spans="1:10" ht="12.75">
      <c r="A38" t="s">
        <v>3137</v>
      </c>
      <c r="B38" t="s">
        <v>3138</v>
      </c>
      <c r="C38" t="s">
        <v>447</v>
      </c>
      <c r="D38" t="s">
        <v>447</v>
      </c>
      <c r="E38" t="b">
        <v>0</v>
      </c>
      <c r="F38" t="s">
        <v>3139</v>
      </c>
      <c r="G38" t="s">
        <v>3139</v>
      </c>
      <c r="H38" t="s">
        <v>3140</v>
      </c>
      <c r="I38">
        <v>47205286</v>
      </c>
      <c r="J38" t="s">
        <v>447</v>
      </c>
    </row>
    <row r="39" spans="1:10" ht="12.75">
      <c r="A39" t="s">
        <v>3141</v>
      </c>
      <c r="B39" t="s">
        <v>3142</v>
      </c>
      <c r="C39" t="s">
        <v>447</v>
      </c>
      <c r="D39" t="s">
        <v>447</v>
      </c>
      <c r="E39" t="b">
        <v>0</v>
      </c>
      <c r="F39" t="s">
        <v>3143</v>
      </c>
      <c r="G39" t="s">
        <v>3143</v>
      </c>
      <c r="H39" t="s">
        <v>3144</v>
      </c>
      <c r="I39" t="s">
        <v>447</v>
      </c>
      <c r="J39" t="s">
        <v>447</v>
      </c>
    </row>
    <row r="40" spans="1:10" ht="12.75">
      <c r="A40" t="s">
        <v>3145</v>
      </c>
      <c r="B40" t="s">
        <v>3146</v>
      </c>
      <c r="C40" t="s">
        <v>447</v>
      </c>
      <c r="D40" t="s">
        <v>447</v>
      </c>
      <c r="E40" t="b">
        <v>0</v>
      </c>
      <c r="F40" t="s">
        <v>3147</v>
      </c>
      <c r="G40" t="s">
        <v>3147</v>
      </c>
      <c r="H40" t="s">
        <v>3148</v>
      </c>
      <c r="I40" t="s">
        <v>447</v>
      </c>
      <c r="J40" t="s">
        <v>447</v>
      </c>
    </row>
    <row r="41" spans="1:10" ht="12.75">
      <c r="A41" t="s">
        <v>3149</v>
      </c>
      <c r="B41" t="s">
        <v>3150</v>
      </c>
      <c r="C41" t="s">
        <v>447</v>
      </c>
      <c r="D41" t="s">
        <v>447</v>
      </c>
      <c r="E41" t="b">
        <v>0</v>
      </c>
      <c r="F41" t="s">
        <v>3151</v>
      </c>
      <c r="G41" t="s">
        <v>3151</v>
      </c>
      <c r="H41" t="s">
        <v>3152</v>
      </c>
      <c r="I41" t="s">
        <v>447</v>
      </c>
      <c r="J41" t="s">
        <v>447</v>
      </c>
    </row>
    <row r="42" spans="1:10" ht="12.75">
      <c r="A42" t="s">
        <v>3153</v>
      </c>
      <c r="B42" t="s">
        <v>3154</v>
      </c>
      <c r="C42" t="s">
        <v>447</v>
      </c>
      <c r="D42" t="s">
        <v>447</v>
      </c>
      <c r="E42" t="b">
        <v>0</v>
      </c>
      <c r="F42" t="s">
        <v>3155</v>
      </c>
      <c r="G42" t="s">
        <v>3155</v>
      </c>
      <c r="H42" t="s">
        <v>3156</v>
      </c>
      <c r="I42">
        <v>3326</v>
      </c>
      <c r="J42">
        <v>15351</v>
      </c>
    </row>
    <row r="43" spans="1:10" ht="12.75">
      <c r="A43" t="s">
        <v>3157</v>
      </c>
      <c r="B43" t="s">
        <v>3158</v>
      </c>
      <c r="C43" t="s">
        <v>447</v>
      </c>
      <c r="D43" t="s">
        <v>447</v>
      </c>
      <c r="E43" t="b">
        <v>0</v>
      </c>
      <c r="F43" t="s">
        <v>3159</v>
      </c>
      <c r="G43" t="s">
        <v>3159</v>
      </c>
      <c r="H43" t="s">
        <v>3160</v>
      </c>
      <c r="I43">
        <v>3335</v>
      </c>
      <c r="J43">
        <v>15366</v>
      </c>
    </row>
    <row r="44" spans="1:10" ht="12.75">
      <c r="A44" t="s">
        <v>3161</v>
      </c>
      <c r="B44" t="s">
        <v>3162</v>
      </c>
      <c r="C44" t="s">
        <v>447</v>
      </c>
      <c r="D44" t="s">
        <v>447</v>
      </c>
      <c r="E44" t="b">
        <v>0</v>
      </c>
      <c r="F44" t="s">
        <v>3163</v>
      </c>
      <c r="G44" t="s">
        <v>3163</v>
      </c>
      <c r="H44" t="s">
        <v>3164</v>
      </c>
      <c r="I44">
        <v>3338</v>
      </c>
      <c r="J44">
        <v>30744</v>
      </c>
    </row>
    <row r="45" spans="1:10" ht="12.75">
      <c r="A45" t="s">
        <v>3165</v>
      </c>
      <c r="B45" t="s">
        <v>3166</v>
      </c>
      <c r="C45" t="s">
        <v>447</v>
      </c>
      <c r="D45" t="s">
        <v>447</v>
      </c>
      <c r="E45" t="b">
        <v>0</v>
      </c>
      <c r="F45" t="s">
        <v>3167</v>
      </c>
      <c r="G45" t="s">
        <v>3167</v>
      </c>
      <c r="H45" t="s">
        <v>3168</v>
      </c>
      <c r="I45">
        <v>3384</v>
      </c>
      <c r="J45">
        <v>15343</v>
      </c>
    </row>
    <row r="46" spans="1:10" ht="12.75">
      <c r="A46" t="s">
        <v>3169</v>
      </c>
      <c r="B46" t="s">
        <v>3170</v>
      </c>
      <c r="C46" t="s">
        <v>447</v>
      </c>
      <c r="D46" t="s">
        <v>447</v>
      </c>
      <c r="E46" t="b">
        <v>0</v>
      </c>
      <c r="F46" t="s">
        <v>3171</v>
      </c>
      <c r="G46" t="s">
        <v>3171</v>
      </c>
      <c r="H46" t="s">
        <v>3172</v>
      </c>
      <c r="I46">
        <v>3371</v>
      </c>
      <c r="J46">
        <v>17478</v>
      </c>
    </row>
    <row r="47" spans="1:10" ht="12.75">
      <c r="A47" t="s">
        <v>3173</v>
      </c>
      <c r="B47" t="s">
        <v>3174</v>
      </c>
      <c r="C47" t="s">
        <v>447</v>
      </c>
      <c r="D47" t="s">
        <v>447</v>
      </c>
      <c r="E47" t="b">
        <v>0</v>
      </c>
      <c r="F47" t="s">
        <v>3175</v>
      </c>
      <c r="G47" t="s">
        <v>3175</v>
      </c>
      <c r="H47" t="s">
        <v>3176</v>
      </c>
      <c r="I47">
        <v>3360</v>
      </c>
      <c r="J47">
        <v>35757</v>
      </c>
    </row>
    <row r="48" spans="1:10" ht="12.75">
      <c r="A48" t="s">
        <v>3177</v>
      </c>
      <c r="B48" t="s">
        <v>3178</v>
      </c>
      <c r="C48" t="s">
        <v>447</v>
      </c>
      <c r="D48" t="s">
        <v>447</v>
      </c>
      <c r="E48" t="b">
        <v>0</v>
      </c>
      <c r="F48" t="s">
        <v>3179</v>
      </c>
      <c r="G48" t="s">
        <v>3179</v>
      </c>
      <c r="H48" t="s">
        <v>3180</v>
      </c>
      <c r="I48">
        <v>3369</v>
      </c>
      <c r="J48">
        <v>30879</v>
      </c>
    </row>
    <row r="49" spans="1:10" ht="12.75">
      <c r="A49" t="s">
        <v>3181</v>
      </c>
      <c r="B49" t="s">
        <v>3182</v>
      </c>
      <c r="C49" t="s">
        <v>447</v>
      </c>
      <c r="D49" t="s">
        <v>447</v>
      </c>
      <c r="E49" t="b">
        <v>0</v>
      </c>
      <c r="F49" t="s">
        <v>3183</v>
      </c>
      <c r="G49" t="s">
        <v>3183</v>
      </c>
      <c r="H49" t="s">
        <v>3184</v>
      </c>
      <c r="I49">
        <v>3752</v>
      </c>
      <c r="J49">
        <v>16236</v>
      </c>
    </row>
    <row r="50" spans="1:10" ht="12.75">
      <c r="A50" t="s">
        <v>3185</v>
      </c>
      <c r="B50" t="s">
        <v>3186</v>
      </c>
      <c r="C50" t="s">
        <v>447</v>
      </c>
      <c r="D50" t="s">
        <v>447</v>
      </c>
      <c r="E50" t="b">
        <v>0</v>
      </c>
      <c r="F50" t="s">
        <v>3187</v>
      </c>
      <c r="G50" t="s">
        <v>3187</v>
      </c>
      <c r="H50" t="s">
        <v>3188</v>
      </c>
      <c r="I50">
        <v>3638</v>
      </c>
      <c r="J50">
        <v>48928</v>
      </c>
    </row>
    <row r="51" spans="1:10" ht="12.75">
      <c r="A51" t="s">
        <v>3189</v>
      </c>
      <c r="B51" t="s">
        <v>3190</v>
      </c>
      <c r="C51" t="s">
        <v>447</v>
      </c>
      <c r="D51" t="s">
        <v>447</v>
      </c>
      <c r="E51" t="b">
        <v>0</v>
      </c>
      <c r="F51" t="s">
        <v>3191</v>
      </c>
      <c r="G51" t="s">
        <v>3191</v>
      </c>
      <c r="H51" t="s">
        <v>3192</v>
      </c>
      <c r="I51">
        <v>3499</v>
      </c>
      <c r="J51">
        <v>17363</v>
      </c>
    </row>
    <row r="52" spans="1:10" ht="12.75">
      <c r="A52" t="s">
        <v>3193</v>
      </c>
      <c r="B52" t="s">
        <v>3194</v>
      </c>
      <c r="C52" t="s">
        <v>447</v>
      </c>
      <c r="D52" t="s">
        <v>447</v>
      </c>
      <c r="E52" t="b">
        <v>0</v>
      </c>
      <c r="F52" t="s">
        <v>3191</v>
      </c>
      <c r="G52" t="s">
        <v>3191</v>
      </c>
      <c r="H52" t="s">
        <v>3195</v>
      </c>
      <c r="I52">
        <v>3417</v>
      </c>
      <c r="J52">
        <v>17797</v>
      </c>
    </row>
    <row r="53" spans="1:10" ht="12.75">
      <c r="A53" t="s">
        <v>3196</v>
      </c>
      <c r="B53" t="s">
        <v>3197</v>
      </c>
      <c r="C53" t="s">
        <v>447</v>
      </c>
      <c r="D53" t="s">
        <v>447</v>
      </c>
      <c r="E53" t="b">
        <v>0</v>
      </c>
      <c r="F53" t="s">
        <v>3191</v>
      </c>
      <c r="G53" t="s">
        <v>3191</v>
      </c>
      <c r="H53" t="s">
        <v>3198</v>
      </c>
      <c r="I53" t="s">
        <v>447</v>
      </c>
      <c r="J53" t="s">
        <v>447</v>
      </c>
    </row>
    <row r="54" spans="1:10" ht="12.75">
      <c r="A54" t="s">
        <v>3199</v>
      </c>
      <c r="B54" t="s">
        <v>3200</v>
      </c>
      <c r="C54" t="s">
        <v>447</v>
      </c>
      <c r="D54" t="s">
        <v>447</v>
      </c>
      <c r="E54" t="b">
        <v>0</v>
      </c>
      <c r="F54" t="s">
        <v>3201</v>
      </c>
      <c r="G54" t="s">
        <v>3201</v>
      </c>
      <c r="H54" t="s">
        <v>3202</v>
      </c>
      <c r="I54">
        <v>3419</v>
      </c>
      <c r="J54">
        <v>17111</v>
      </c>
    </row>
    <row r="55" spans="1:10" ht="12.75">
      <c r="A55" t="s">
        <v>3203</v>
      </c>
      <c r="B55" t="s">
        <v>3204</v>
      </c>
      <c r="C55" t="s">
        <v>447</v>
      </c>
      <c r="D55" t="s">
        <v>447</v>
      </c>
      <c r="E55" t="b">
        <v>0</v>
      </c>
      <c r="F55" t="s">
        <v>3205</v>
      </c>
      <c r="G55" t="s">
        <v>3205</v>
      </c>
      <c r="H55" t="s">
        <v>3206</v>
      </c>
      <c r="I55">
        <v>4457</v>
      </c>
      <c r="J55">
        <v>16938</v>
      </c>
    </row>
    <row r="56" spans="1:10" ht="12.75">
      <c r="A56" t="s">
        <v>3207</v>
      </c>
      <c r="B56" t="s">
        <v>3208</v>
      </c>
      <c r="C56" t="s">
        <v>447</v>
      </c>
      <c r="D56" t="s">
        <v>447</v>
      </c>
      <c r="E56" t="b">
        <v>0</v>
      </c>
      <c r="F56" t="s">
        <v>3209</v>
      </c>
      <c r="G56" t="s">
        <v>3209</v>
      </c>
      <c r="H56" t="s">
        <v>3210</v>
      </c>
      <c r="I56">
        <v>7756</v>
      </c>
      <c r="J56">
        <v>15721</v>
      </c>
    </row>
    <row r="57" spans="1:10" ht="12.75">
      <c r="A57" t="s">
        <v>3211</v>
      </c>
      <c r="B57" t="s">
        <v>3212</v>
      </c>
      <c r="C57" t="s">
        <v>447</v>
      </c>
      <c r="D57" t="s">
        <v>447</v>
      </c>
      <c r="E57" t="b">
        <v>0</v>
      </c>
      <c r="F57" t="s">
        <v>3213</v>
      </c>
      <c r="G57" t="s">
        <v>3213</v>
      </c>
      <c r="H57" t="s">
        <v>3214</v>
      </c>
      <c r="I57">
        <v>3574</v>
      </c>
      <c r="J57">
        <v>48153</v>
      </c>
    </row>
    <row r="58" spans="1:10" ht="12.75">
      <c r="A58" t="s">
        <v>3215</v>
      </c>
      <c r="B58" t="s">
        <v>3216</v>
      </c>
      <c r="C58" t="s">
        <v>447</v>
      </c>
      <c r="D58" t="s">
        <v>447</v>
      </c>
      <c r="E58" t="b">
        <v>0</v>
      </c>
      <c r="F58" t="s">
        <v>3217</v>
      </c>
      <c r="G58" t="s">
        <v>3217</v>
      </c>
      <c r="H58" t="s">
        <v>3218</v>
      </c>
      <c r="I58">
        <v>3942</v>
      </c>
      <c r="J58">
        <v>16132</v>
      </c>
    </row>
    <row r="59" spans="1:10" ht="12.75">
      <c r="A59" t="s">
        <v>3219</v>
      </c>
      <c r="B59" t="s">
        <v>3220</v>
      </c>
      <c r="C59" t="s">
        <v>447</v>
      </c>
      <c r="D59" t="s">
        <v>447</v>
      </c>
      <c r="E59" t="b">
        <v>0</v>
      </c>
      <c r="F59" t="s">
        <v>3221</v>
      </c>
      <c r="G59" t="s">
        <v>3221</v>
      </c>
      <c r="H59" t="s">
        <v>3222</v>
      </c>
      <c r="I59">
        <v>4927</v>
      </c>
      <c r="J59">
        <v>28816</v>
      </c>
    </row>
    <row r="60" spans="1:10" ht="12.75">
      <c r="A60" t="s">
        <v>3223</v>
      </c>
      <c r="B60" t="s">
        <v>3224</v>
      </c>
      <c r="C60" t="s">
        <v>447</v>
      </c>
      <c r="D60" t="s">
        <v>447</v>
      </c>
      <c r="E60" t="b">
        <v>0</v>
      </c>
      <c r="F60" t="s">
        <v>3225</v>
      </c>
      <c r="G60" t="s">
        <v>3225</v>
      </c>
      <c r="H60" t="s">
        <v>3226</v>
      </c>
      <c r="I60">
        <v>3421</v>
      </c>
      <c r="J60">
        <v>47013</v>
      </c>
    </row>
    <row r="61" spans="1:10" ht="12.75">
      <c r="A61" t="s">
        <v>3227</v>
      </c>
      <c r="B61" t="s">
        <v>3228</v>
      </c>
      <c r="C61" t="s">
        <v>447</v>
      </c>
      <c r="D61" t="s">
        <v>447</v>
      </c>
      <c r="E61" t="b">
        <v>0</v>
      </c>
      <c r="F61" t="s">
        <v>3191</v>
      </c>
      <c r="G61" t="s">
        <v>3191</v>
      </c>
      <c r="H61" t="s">
        <v>3229</v>
      </c>
      <c r="I61">
        <v>3894</v>
      </c>
      <c r="J61">
        <v>35425</v>
      </c>
    </row>
    <row r="62" spans="1:10" ht="12.75">
      <c r="A62" t="s">
        <v>3230</v>
      </c>
      <c r="B62" t="s">
        <v>3231</v>
      </c>
      <c r="C62" t="s">
        <v>447</v>
      </c>
      <c r="D62" t="s">
        <v>447</v>
      </c>
      <c r="E62" t="b">
        <v>0</v>
      </c>
      <c r="F62" t="s">
        <v>3232</v>
      </c>
      <c r="G62" t="s">
        <v>3232</v>
      </c>
      <c r="H62" t="s">
        <v>3233</v>
      </c>
      <c r="I62">
        <v>4409</v>
      </c>
      <c r="J62">
        <v>16710</v>
      </c>
    </row>
    <row r="63" spans="1:10" ht="12.75">
      <c r="A63" t="s">
        <v>3234</v>
      </c>
      <c r="B63" t="s">
        <v>3235</v>
      </c>
      <c r="C63" t="s">
        <v>447</v>
      </c>
      <c r="D63" t="s">
        <v>447</v>
      </c>
      <c r="E63" t="b">
        <v>0</v>
      </c>
      <c r="F63" t="s">
        <v>447</v>
      </c>
      <c r="G63" t="s">
        <v>447</v>
      </c>
      <c r="H63" t="s">
        <v>3236</v>
      </c>
      <c r="I63">
        <v>3438</v>
      </c>
      <c r="J63">
        <v>17513</v>
      </c>
    </row>
    <row r="64" spans="1:10" ht="12.75">
      <c r="A64" t="s">
        <v>3237</v>
      </c>
      <c r="B64" t="s">
        <v>3238</v>
      </c>
      <c r="C64" t="s">
        <v>447</v>
      </c>
      <c r="D64" t="s">
        <v>447</v>
      </c>
      <c r="E64" t="b">
        <v>0</v>
      </c>
      <c r="F64" t="s">
        <v>447</v>
      </c>
      <c r="G64" t="s">
        <v>447</v>
      </c>
      <c r="H64" t="s">
        <v>3239</v>
      </c>
      <c r="I64">
        <v>3439</v>
      </c>
      <c r="J64">
        <v>17908</v>
      </c>
    </row>
    <row r="65" spans="1:10" ht="12.75">
      <c r="A65" t="s">
        <v>3240</v>
      </c>
      <c r="B65" t="s">
        <v>3241</v>
      </c>
      <c r="C65" t="s">
        <v>447</v>
      </c>
      <c r="D65" t="s">
        <v>447</v>
      </c>
      <c r="E65" t="b">
        <v>0</v>
      </c>
      <c r="F65" t="s">
        <v>3242</v>
      </c>
      <c r="G65" t="s">
        <v>3242</v>
      </c>
      <c r="H65" t="s">
        <v>3243</v>
      </c>
      <c r="I65">
        <v>5256</v>
      </c>
      <c r="J65">
        <v>16323</v>
      </c>
    </row>
    <row r="66" spans="1:10" ht="12.75">
      <c r="A66" t="s">
        <v>3244</v>
      </c>
      <c r="B66" t="s">
        <v>3245</v>
      </c>
      <c r="C66" t="s">
        <v>447</v>
      </c>
      <c r="D66" t="s">
        <v>447</v>
      </c>
      <c r="E66" t="b">
        <v>0</v>
      </c>
      <c r="F66" t="s">
        <v>3246</v>
      </c>
      <c r="G66" t="s">
        <v>3246</v>
      </c>
      <c r="H66" t="s">
        <v>3247</v>
      </c>
      <c r="I66">
        <v>51091016</v>
      </c>
      <c r="J66" t="s">
        <v>447</v>
      </c>
    </row>
    <row r="67" spans="1:10" ht="12.75">
      <c r="A67" t="s">
        <v>3248</v>
      </c>
      <c r="B67" t="s">
        <v>3249</v>
      </c>
      <c r="C67" t="s">
        <v>447</v>
      </c>
      <c r="D67" t="s">
        <v>447</v>
      </c>
      <c r="E67" t="b">
        <v>0</v>
      </c>
      <c r="F67" t="s">
        <v>447</v>
      </c>
      <c r="G67" t="s">
        <v>447</v>
      </c>
      <c r="H67" t="s">
        <v>3250</v>
      </c>
      <c r="I67">
        <v>6047</v>
      </c>
      <c r="J67" t="s">
        <v>447</v>
      </c>
    </row>
    <row r="68" spans="1:10" ht="12.75">
      <c r="A68" t="s">
        <v>3251</v>
      </c>
      <c r="B68" t="s">
        <v>3252</v>
      </c>
      <c r="C68" t="s">
        <v>447</v>
      </c>
      <c r="D68" t="s">
        <v>447</v>
      </c>
      <c r="E68" t="b">
        <v>0</v>
      </c>
      <c r="F68" t="s">
        <v>447</v>
      </c>
      <c r="G68" t="s">
        <v>447</v>
      </c>
      <c r="H68" t="s">
        <v>3253</v>
      </c>
      <c r="I68">
        <v>5931</v>
      </c>
      <c r="J68" t="s">
        <v>447</v>
      </c>
    </row>
    <row r="69" spans="1:10" ht="12.75">
      <c r="A69" t="s">
        <v>3254</v>
      </c>
      <c r="B69" t="s">
        <v>3255</v>
      </c>
      <c r="C69" t="s">
        <v>447</v>
      </c>
      <c r="D69" t="s">
        <v>447</v>
      </c>
      <c r="E69" t="b">
        <v>0</v>
      </c>
      <c r="F69" t="s">
        <v>3256</v>
      </c>
      <c r="G69" t="s">
        <v>3256</v>
      </c>
      <c r="H69" t="s">
        <v>3257</v>
      </c>
      <c r="I69" t="s">
        <v>447</v>
      </c>
      <c r="J69" t="s">
        <v>447</v>
      </c>
    </row>
    <row r="70" spans="1:10" ht="12.75">
      <c r="A70" t="s">
        <v>3258</v>
      </c>
      <c r="B70" t="s">
        <v>3259</v>
      </c>
      <c r="C70" t="s">
        <v>447</v>
      </c>
      <c r="D70" t="s">
        <v>447</v>
      </c>
      <c r="E70" t="b">
        <v>0</v>
      </c>
      <c r="F70" t="s">
        <v>3260</v>
      </c>
      <c r="G70" t="s">
        <v>3260</v>
      </c>
      <c r="H70" t="s">
        <v>3261</v>
      </c>
      <c r="I70" t="s">
        <v>447</v>
      </c>
      <c r="J70" t="s">
        <v>447</v>
      </c>
    </row>
    <row r="71" spans="1:10" ht="12.75">
      <c r="A71" t="s">
        <v>3262</v>
      </c>
      <c r="B71" t="s">
        <v>3263</v>
      </c>
      <c r="C71" t="s">
        <v>447</v>
      </c>
      <c r="D71" t="s">
        <v>447</v>
      </c>
      <c r="E71" t="b">
        <v>0</v>
      </c>
      <c r="F71" t="s">
        <v>3264</v>
      </c>
      <c r="G71" t="s">
        <v>3264</v>
      </c>
      <c r="H71" t="s">
        <v>3265</v>
      </c>
      <c r="I71">
        <v>3358</v>
      </c>
      <c r="J71">
        <v>30751</v>
      </c>
    </row>
    <row r="72" spans="1:10" ht="12.75">
      <c r="A72" t="s">
        <v>3266</v>
      </c>
      <c r="B72" t="s">
        <v>3267</v>
      </c>
      <c r="C72" t="s">
        <v>447</v>
      </c>
      <c r="D72" t="s">
        <v>447</v>
      </c>
      <c r="E72" t="b">
        <v>0</v>
      </c>
      <c r="F72" t="s">
        <v>3268</v>
      </c>
      <c r="G72" t="s">
        <v>3268</v>
      </c>
      <c r="H72" t="s">
        <v>3269</v>
      </c>
      <c r="I72">
        <v>3449</v>
      </c>
      <c r="J72">
        <v>30797</v>
      </c>
    </row>
    <row r="73" spans="1:10" ht="12.75">
      <c r="A73" t="s">
        <v>3270</v>
      </c>
      <c r="B73" t="s">
        <v>3271</v>
      </c>
      <c r="C73" t="s">
        <v>447</v>
      </c>
      <c r="D73" t="s">
        <v>447</v>
      </c>
      <c r="E73" t="b">
        <v>0</v>
      </c>
      <c r="F73" t="s">
        <v>3272</v>
      </c>
      <c r="G73" t="s">
        <v>3272</v>
      </c>
      <c r="H73" t="s">
        <v>3273</v>
      </c>
      <c r="I73">
        <v>3827</v>
      </c>
      <c r="J73">
        <v>17158</v>
      </c>
    </row>
    <row r="74" spans="1:10" ht="12.75">
      <c r="A74" t="s">
        <v>3274</v>
      </c>
      <c r="B74" t="s">
        <v>3275</v>
      </c>
      <c r="C74" t="s">
        <v>447</v>
      </c>
      <c r="D74" t="s">
        <v>447</v>
      </c>
      <c r="E74" t="b">
        <v>0</v>
      </c>
      <c r="F74" t="s">
        <v>3276</v>
      </c>
      <c r="G74" t="s">
        <v>3276</v>
      </c>
      <c r="H74" t="s">
        <v>3277</v>
      </c>
      <c r="I74">
        <v>3555</v>
      </c>
      <c r="J74">
        <v>42111</v>
      </c>
    </row>
    <row r="75" spans="1:10" ht="12.75">
      <c r="A75" t="s">
        <v>3278</v>
      </c>
      <c r="B75" t="s">
        <v>3279</v>
      </c>
      <c r="C75" t="s">
        <v>447</v>
      </c>
      <c r="D75" t="s">
        <v>447</v>
      </c>
      <c r="E75" t="b">
        <v>0</v>
      </c>
      <c r="F75" t="s">
        <v>3280</v>
      </c>
      <c r="G75" t="s">
        <v>3280</v>
      </c>
      <c r="H75" t="s">
        <v>3281</v>
      </c>
      <c r="I75" t="s">
        <v>447</v>
      </c>
      <c r="J75" t="s">
        <v>447</v>
      </c>
    </row>
    <row r="76" spans="1:10" ht="12.75">
      <c r="A76" t="s">
        <v>3282</v>
      </c>
      <c r="B76" t="s">
        <v>3283</v>
      </c>
      <c r="C76" t="s">
        <v>447</v>
      </c>
      <c r="D76" t="s">
        <v>447</v>
      </c>
      <c r="E76" t="b">
        <v>0</v>
      </c>
      <c r="F76" t="s">
        <v>3280</v>
      </c>
      <c r="G76" t="s">
        <v>3284</v>
      </c>
      <c r="H76" t="s">
        <v>3285</v>
      </c>
      <c r="I76" t="s">
        <v>447</v>
      </c>
      <c r="J76" t="s">
        <v>447</v>
      </c>
    </row>
    <row r="77" spans="1:10" ht="12.75">
      <c r="A77" t="s">
        <v>3286</v>
      </c>
      <c r="B77" t="s">
        <v>3287</v>
      </c>
      <c r="C77" t="s">
        <v>447</v>
      </c>
      <c r="D77" t="s">
        <v>447</v>
      </c>
      <c r="E77" t="b">
        <v>0</v>
      </c>
      <c r="F77" t="s">
        <v>3288</v>
      </c>
      <c r="G77" t="s">
        <v>3288</v>
      </c>
      <c r="H77" t="s">
        <v>3289</v>
      </c>
      <c r="I77">
        <v>3527</v>
      </c>
      <c r="J77">
        <v>15350</v>
      </c>
    </row>
    <row r="78" spans="1:10" ht="12.75">
      <c r="A78" t="s">
        <v>3290</v>
      </c>
      <c r="B78" t="s">
        <v>3291</v>
      </c>
      <c r="C78" t="s">
        <v>447</v>
      </c>
      <c r="D78" t="s">
        <v>447</v>
      </c>
      <c r="E78" t="b">
        <v>0</v>
      </c>
      <c r="F78" t="s">
        <v>3292</v>
      </c>
      <c r="G78" t="s">
        <v>3292</v>
      </c>
      <c r="H78" t="s">
        <v>3293</v>
      </c>
      <c r="I78">
        <v>8267</v>
      </c>
      <c r="J78">
        <v>37666</v>
      </c>
    </row>
    <row r="79" spans="1:10" ht="12.75">
      <c r="A79" t="s">
        <v>3294</v>
      </c>
      <c r="B79" t="s">
        <v>3295</v>
      </c>
      <c r="C79" t="s">
        <v>447</v>
      </c>
      <c r="D79" t="s">
        <v>447</v>
      </c>
      <c r="E79" t="b">
        <v>0</v>
      </c>
      <c r="F79" t="s">
        <v>3296</v>
      </c>
      <c r="G79" t="s">
        <v>3296</v>
      </c>
      <c r="H79" t="s">
        <v>3297</v>
      </c>
      <c r="I79">
        <v>3626</v>
      </c>
      <c r="J79">
        <v>15345</v>
      </c>
    </row>
    <row r="80" spans="1:10" ht="12.75">
      <c r="A80" t="s">
        <v>3298</v>
      </c>
      <c r="B80" t="s">
        <v>3299</v>
      </c>
      <c r="C80" t="s">
        <v>447</v>
      </c>
      <c r="D80" t="s">
        <v>447</v>
      </c>
      <c r="E80" t="b">
        <v>0</v>
      </c>
      <c r="F80" t="s">
        <v>3300</v>
      </c>
      <c r="G80" t="s">
        <v>3300</v>
      </c>
      <c r="H80" t="s">
        <v>3301</v>
      </c>
      <c r="I80" t="s">
        <v>447</v>
      </c>
      <c r="J80" t="s">
        <v>447</v>
      </c>
    </row>
    <row r="81" spans="1:10" ht="12.75">
      <c r="A81" t="s">
        <v>3302</v>
      </c>
      <c r="B81" t="s">
        <v>3303</v>
      </c>
      <c r="C81" t="s">
        <v>447</v>
      </c>
      <c r="D81" t="s">
        <v>447</v>
      </c>
      <c r="E81" t="b">
        <v>0</v>
      </c>
      <c r="F81" t="s">
        <v>3304</v>
      </c>
      <c r="G81" t="s">
        <v>3304</v>
      </c>
      <c r="H81" t="s">
        <v>3305</v>
      </c>
      <c r="I81">
        <v>6272</v>
      </c>
      <c r="J81">
        <v>15694</v>
      </c>
    </row>
    <row r="82" spans="1:10" ht="12.75">
      <c r="A82" t="s">
        <v>3306</v>
      </c>
      <c r="B82" t="s">
        <v>3307</v>
      </c>
      <c r="C82" t="s">
        <v>447</v>
      </c>
      <c r="D82" t="s">
        <v>447</v>
      </c>
      <c r="E82" t="b">
        <v>0</v>
      </c>
      <c r="F82" t="s">
        <v>3308</v>
      </c>
      <c r="G82" t="s">
        <v>3308</v>
      </c>
      <c r="H82" t="s">
        <v>3309</v>
      </c>
      <c r="I82">
        <v>3458</v>
      </c>
      <c r="J82">
        <v>30769</v>
      </c>
    </row>
    <row r="83" spans="1:10" ht="12.75">
      <c r="A83" t="s">
        <v>3310</v>
      </c>
      <c r="B83" t="s">
        <v>3311</v>
      </c>
      <c r="C83" t="s">
        <v>447</v>
      </c>
      <c r="D83" t="s">
        <v>447</v>
      </c>
      <c r="E83" t="b">
        <v>0</v>
      </c>
      <c r="F83" t="s">
        <v>3312</v>
      </c>
      <c r="G83" t="s">
        <v>3312</v>
      </c>
      <c r="H83" t="s">
        <v>3313</v>
      </c>
      <c r="I83">
        <v>3328</v>
      </c>
      <c r="J83">
        <v>30915</v>
      </c>
    </row>
    <row r="84" spans="1:10" ht="12.75">
      <c r="A84" t="s">
        <v>3314</v>
      </c>
      <c r="B84" t="s">
        <v>3315</v>
      </c>
      <c r="C84" t="s">
        <v>447</v>
      </c>
      <c r="D84" t="s">
        <v>447</v>
      </c>
      <c r="E84" t="b">
        <v>0</v>
      </c>
      <c r="F84" t="s">
        <v>3316</v>
      </c>
      <c r="G84" t="s">
        <v>3316</v>
      </c>
      <c r="H84" t="s">
        <v>3317</v>
      </c>
      <c r="I84">
        <v>7755</v>
      </c>
      <c r="J84">
        <v>1463</v>
      </c>
    </row>
    <row r="85" spans="1:10" ht="12.75">
      <c r="A85" t="s">
        <v>3318</v>
      </c>
      <c r="B85" t="s">
        <v>3319</v>
      </c>
      <c r="C85" t="s">
        <v>447</v>
      </c>
      <c r="D85" t="s">
        <v>447</v>
      </c>
      <c r="E85" t="b">
        <v>0</v>
      </c>
      <c r="F85" t="s">
        <v>3320</v>
      </c>
      <c r="G85" t="s">
        <v>3320</v>
      </c>
      <c r="H85" t="s">
        <v>3321</v>
      </c>
      <c r="I85">
        <v>47205562</v>
      </c>
      <c r="J85" t="s">
        <v>447</v>
      </c>
    </row>
    <row r="86" spans="1:10" ht="12.75">
      <c r="A86" t="s">
        <v>3322</v>
      </c>
      <c r="B86" t="s">
        <v>3323</v>
      </c>
      <c r="C86" t="s">
        <v>447</v>
      </c>
      <c r="D86" t="s">
        <v>447</v>
      </c>
      <c r="E86" t="b">
        <v>0</v>
      </c>
      <c r="F86" t="s">
        <v>3324</v>
      </c>
      <c r="G86" t="s">
        <v>3324</v>
      </c>
      <c r="H86" t="s">
        <v>3325</v>
      </c>
      <c r="I86">
        <v>3391</v>
      </c>
      <c r="J86">
        <v>15380</v>
      </c>
    </row>
    <row r="87" spans="1:10" ht="12.75">
      <c r="A87" t="s">
        <v>3326</v>
      </c>
      <c r="B87" t="s">
        <v>3327</v>
      </c>
      <c r="C87" t="s">
        <v>447</v>
      </c>
      <c r="D87" t="s">
        <v>447</v>
      </c>
      <c r="E87" t="b">
        <v>0</v>
      </c>
      <c r="F87" t="s">
        <v>3328</v>
      </c>
      <c r="G87" t="s">
        <v>3328</v>
      </c>
      <c r="H87" t="s">
        <v>3329</v>
      </c>
      <c r="I87">
        <v>3344</v>
      </c>
      <c r="J87">
        <v>15741</v>
      </c>
    </row>
    <row r="88" spans="1:10" ht="12.75">
      <c r="A88" t="s">
        <v>3330</v>
      </c>
      <c r="B88" t="s">
        <v>3331</v>
      </c>
      <c r="C88" t="s">
        <v>447</v>
      </c>
      <c r="D88" t="s">
        <v>447</v>
      </c>
      <c r="E88" t="b">
        <v>0</v>
      </c>
      <c r="F88" t="s">
        <v>3332</v>
      </c>
      <c r="G88" t="s">
        <v>3332</v>
      </c>
      <c r="H88" t="s">
        <v>3333</v>
      </c>
      <c r="I88">
        <v>3422</v>
      </c>
      <c r="J88">
        <v>18012</v>
      </c>
    </row>
    <row r="89" spans="1:10" ht="12.75">
      <c r="A89" t="s">
        <v>3334</v>
      </c>
      <c r="B89" t="s">
        <v>3335</v>
      </c>
      <c r="C89" t="s">
        <v>447</v>
      </c>
      <c r="D89" t="s">
        <v>447</v>
      </c>
      <c r="E89" t="b">
        <v>0</v>
      </c>
      <c r="F89" t="s">
        <v>3336</v>
      </c>
      <c r="G89" t="s">
        <v>3336</v>
      </c>
      <c r="H89" t="s">
        <v>3337</v>
      </c>
      <c r="I89">
        <v>7753</v>
      </c>
      <c r="J89">
        <v>7815</v>
      </c>
    </row>
    <row r="90" spans="1:10" ht="12.75">
      <c r="A90" t="s">
        <v>3338</v>
      </c>
      <c r="B90" t="s">
        <v>3339</v>
      </c>
      <c r="C90" t="s">
        <v>447</v>
      </c>
      <c r="D90" t="s">
        <v>447</v>
      </c>
      <c r="E90" t="b">
        <v>0</v>
      </c>
      <c r="F90" t="s">
        <v>3308</v>
      </c>
      <c r="G90" t="s">
        <v>3308</v>
      </c>
      <c r="H90" t="s">
        <v>3340</v>
      </c>
      <c r="I90">
        <v>3605</v>
      </c>
      <c r="J90">
        <v>30887</v>
      </c>
    </row>
    <row r="91" spans="1:10" ht="12.75">
      <c r="A91" t="s">
        <v>3341</v>
      </c>
      <c r="B91" t="s">
        <v>3342</v>
      </c>
      <c r="C91" t="s">
        <v>447</v>
      </c>
      <c r="D91" t="s">
        <v>447</v>
      </c>
      <c r="E91" t="b">
        <v>0</v>
      </c>
      <c r="F91" t="s">
        <v>3343</v>
      </c>
      <c r="G91" t="s">
        <v>3343</v>
      </c>
      <c r="H91" t="s">
        <v>3344</v>
      </c>
      <c r="I91">
        <v>3689</v>
      </c>
      <c r="J91">
        <v>16389</v>
      </c>
    </row>
    <row r="92" spans="1:10" ht="12.75">
      <c r="A92" t="s">
        <v>3345</v>
      </c>
      <c r="B92" t="s">
        <v>3346</v>
      </c>
      <c r="C92" t="s">
        <v>447</v>
      </c>
      <c r="D92" t="s">
        <v>447</v>
      </c>
      <c r="E92" t="b">
        <v>0</v>
      </c>
      <c r="F92" t="s">
        <v>3347</v>
      </c>
      <c r="G92" t="s">
        <v>3347</v>
      </c>
      <c r="H92" t="s">
        <v>3348</v>
      </c>
      <c r="I92">
        <v>3680</v>
      </c>
      <c r="J92">
        <v>17976</v>
      </c>
    </row>
    <row r="93" spans="1:10" ht="12.75">
      <c r="A93" t="s">
        <v>3349</v>
      </c>
      <c r="B93" t="s">
        <v>3350</v>
      </c>
      <c r="C93" t="s">
        <v>447</v>
      </c>
      <c r="D93" t="s">
        <v>447</v>
      </c>
      <c r="E93" t="b">
        <v>0</v>
      </c>
      <c r="F93" t="s">
        <v>3351</v>
      </c>
      <c r="G93" t="s">
        <v>3351</v>
      </c>
      <c r="H93" t="s">
        <v>3352</v>
      </c>
      <c r="I93">
        <v>3707</v>
      </c>
      <c r="J93">
        <v>32805</v>
      </c>
    </row>
    <row r="94" spans="1:10" ht="12.75">
      <c r="A94" t="s">
        <v>3353</v>
      </c>
      <c r="B94" t="s">
        <v>3354</v>
      </c>
      <c r="C94" t="s">
        <v>447</v>
      </c>
      <c r="D94" t="s">
        <v>447</v>
      </c>
      <c r="E94" t="b">
        <v>0</v>
      </c>
      <c r="F94" t="s">
        <v>3355</v>
      </c>
      <c r="G94" t="s">
        <v>3355</v>
      </c>
      <c r="H94" t="s">
        <v>3356</v>
      </c>
      <c r="I94">
        <v>3389</v>
      </c>
      <c r="J94">
        <v>17992</v>
      </c>
    </row>
    <row r="95" spans="1:10" ht="12.75">
      <c r="A95" t="s">
        <v>3357</v>
      </c>
      <c r="B95" t="s">
        <v>3358</v>
      </c>
      <c r="C95" t="s">
        <v>447</v>
      </c>
      <c r="D95" t="s">
        <v>447</v>
      </c>
      <c r="E95" t="b">
        <v>0</v>
      </c>
      <c r="F95" t="s">
        <v>3359</v>
      </c>
      <c r="G95" t="s">
        <v>3359</v>
      </c>
      <c r="H95" t="s">
        <v>3360</v>
      </c>
      <c r="I95">
        <v>5583</v>
      </c>
      <c r="J95">
        <v>16308</v>
      </c>
    </row>
    <row r="96" spans="1:10" ht="12.75">
      <c r="A96" t="s">
        <v>3361</v>
      </c>
      <c r="B96" t="s">
        <v>3362</v>
      </c>
      <c r="C96" t="s">
        <v>447</v>
      </c>
      <c r="D96" t="s">
        <v>447</v>
      </c>
      <c r="E96" t="b">
        <v>0</v>
      </c>
      <c r="H96" t="s">
        <v>3363</v>
      </c>
      <c r="I96">
        <v>4216</v>
      </c>
      <c r="J96">
        <v>37671</v>
      </c>
    </row>
    <row r="97" spans="1:10" ht="12.75">
      <c r="A97" t="s">
        <v>3364</v>
      </c>
      <c r="B97" t="s">
        <v>3365</v>
      </c>
      <c r="C97" t="s">
        <v>447</v>
      </c>
      <c r="D97" t="s">
        <v>447</v>
      </c>
      <c r="E97" t="b">
        <v>0</v>
      </c>
      <c r="F97" t="s">
        <v>447</v>
      </c>
      <c r="G97" t="s">
        <v>447</v>
      </c>
      <c r="H97" t="s">
        <v>3366</v>
      </c>
      <c r="I97" t="s">
        <v>447</v>
      </c>
      <c r="J97" t="s">
        <v>447</v>
      </c>
    </row>
    <row r="98" spans="1:10" ht="12.75">
      <c r="A98" t="s">
        <v>3367</v>
      </c>
      <c r="B98" t="s">
        <v>3367</v>
      </c>
      <c r="C98" t="s">
        <v>447</v>
      </c>
      <c r="D98" t="s">
        <v>447</v>
      </c>
      <c r="E98" t="b">
        <v>0</v>
      </c>
      <c r="F98" t="s">
        <v>447</v>
      </c>
      <c r="G98" t="s">
        <v>447</v>
      </c>
      <c r="H98" t="s">
        <v>447</v>
      </c>
      <c r="I98" t="s">
        <v>447</v>
      </c>
      <c r="J98" t="s">
        <v>447</v>
      </c>
    </row>
    <row r="99" spans="1:10" ht="12.75">
      <c r="A99" t="s">
        <v>3368</v>
      </c>
      <c r="B99" t="s">
        <v>3368</v>
      </c>
      <c r="C99" t="s">
        <v>447</v>
      </c>
      <c r="D99" t="s">
        <v>447</v>
      </c>
      <c r="E99" t="b">
        <v>0</v>
      </c>
      <c r="F99" t="s">
        <v>447</v>
      </c>
      <c r="G99" t="s">
        <v>447</v>
      </c>
      <c r="H99" t="s">
        <v>447</v>
      </c>
      <c r="I99" t="s">
        <v>447</v>
      </c>
      <c r="J99" t="s">
        <v>447</v>
      </c>
    </row>
    <row r="100" spans="1:10" ht="12.75">
      <c r="A100" t="s">
        <v>3369</v>
      </c>
      <c r="B100" t="s">
        <v>3369</v>
      </c>
      <c r="C100" t="s">
        <v>447</v>
      </c>
      <c r="D100" t="s">
        <v>447</v>
      </c>
      <c r="E100" t="b">
        <v>0</v>
      </c>
      <c r="F100" t="s">
        <v>447</v>
      </c>
      <c r="G100" t="s">
        <v>447</v>
      </c>
      <c r="H100" t="s">
        <v>447</v>
      </c>
      <c r="I100" t="s">
        <v>447</v>
      </c>
      <c r="J100" t="s">
        <v>447</v>
      </c>
    </row>
    <row r="101" spans="1:10" ht="12.75">
      <c r="A101" t="s">
        <v>3370</v>
      </c>
      <c r="B101" t="s">
        <v>3370</v>
      </c>
      <c r="C101" t="s">
        <v>447</v>
      </c>
      <c r="D101" t="s">
        <v>447</v>
      </c>
      <c r="E101" t="b">
        <v>0</v>
      </c>
      <c r="F101" t="s">
        <v>447</v>
      </c>
      <c r="G101" t="s">
        <v>447</v>
      </c>
      <c r="H101" t="s">
        <v>447</v>
      </c>
      <c r="I101" t="s">
        <v>447</v>
      </c>
      <c r="J101" t="s">
        <v>447</v>
      </c>
    </row>
    <row r="102" spans="1:10" ht="12.75">
      <c r="A102" t="s">
        <v>3371</v>
      </c>
      <c r="B102" t="s">
        <v>3371</v>
      </c>
      <c r="C102" t="s">
        <v>447</v>
      </c>
      <c r="D102" t="s">
        <v>447</v>
      </c>
      <c r="E102" t="b">
        <v>0</v>
      </c>
      <c r="F102" t="s">
        <v>447</v>
      </c>
      <c r="G102" t="s">
        <v>447</v>
      </c>
      <c r="H102" t="s">
        <v>447</v>
      </c>
      <c r="I102" t="s">
        <v>447</v>
      </c>
      <c r="J102" t="s">
        <v>447</v>
      </c>
    </row>
    <row r="103" spans="1:10" ht="12.75">
      <c r="A103" t="s">
        <v>3372</v>
      </c>
      <c r="B103" t="s">
        <v>3373</v>
      </c>
      <c r="C103" t="s">
        <v>447</v>
      </c>
      <c r="D103" t="s">
        <v>447</v>
      </c>
      <c r="E103" t="b">
        <v>0</v>
      </c>
      <c r="F103" t="s">
        <v>447</v>
      </c>
      <c r="G103" t="s">
        <v>447</v>
      </c>
      <c r="H103" t="s">
        <v>3374</v>
      </c>
      <c r="I103" t="s">
        <v>447</v>
      </c>
      <c r="J103" t="s">
        <v>447</v>
      </c>
    </row>
    <row r="104" spans="1:10" ht="12.75">
      <c r="A104" t="s">
        <v>3375</v>
      </c>
      <c r="B104" t="s">
        <v>3376</v>
      </c>
      <c r="C104" t="s">
        <v>447</v>
      </c>
      <c r="D104" t="s">
        <v>447</v>
      </c>
      <c r="E104" t="b">
        <v>0</v>
      </c>
      <c r="F104" t="s">
        <v>3155</v>
      </c>
      <c r="G104" t="s">
        <v>3155</v>
      </c>
      <c r="H104" t="s">
        <v>3377</v>
      </c>
      <c r="I104">
        <v>3326</v>
      </c>
      <c r="J104">
        <v>15351</v>
      </c>
    </row>
    <row r="105" spans="1:10" ht="12.75">
      <c r="A105" t="s">
        <v>3378</v>
      </c>
      <c r="B105" t="s">
        <v>3379</v>
      </c>
      <c r="C105" t="s">
        <v>447</v>
      </c>
      <c r="D105" t="s">
        <v>447</v>
      </c>
      <c r="E105" t="b">
        <v>0</v>
      </c>
      <c r="F105" t="s">
        <v>3380</v>
      </c>
      <c r="G105" t="s">
        <v>3380</v>
      </c>
      <c r="H105" t="s">
        <v>3381</v>
      </c>
      <c r="I105">
        <v>3583</v>
      </c>
      <c r="J105">
        <v>17544</v>
      </c>
    </row>
    <row r="106" spans="1:10" ht="12.75">
      <c r="A106" t="s">
        <v>3382</v>
      </c>
      <c r="B106" t="s">
        <v>3383</v>
      </c>
      <c r="C106" t="s">
        <v>447</v>
      </c>
      <c r="D106" t="s">
        <v>447</v>
      </c>
      <c r="E106" t="b">
        <v>0</v>
      </c>
      <c r="F106" t="s">
        <v>3384</v>
      </c>
      <c r="G106" t="s">
        <v>3384</v>
      </c>
      <c r="H106" t="s">
        <v>3385</v>
      </c>
      <c r="I106">
        <v>3383</v>
      </c>
      <c r="J106">
        <v>15531</v>
      </c>
    </row>
    <row r="107" spans="1:10" ht="12.75">
      <c r="A107" t="s">
        <v>3386</v>
      </c>
      <c r="B107" t="s">
        <v>3387</v>
      </c>
      <c r="C107" t="s">
        <v>447</v>
      </c>
      <c r="D107" t="s">
        <v>447</v>
      </c>
      <c r="E107" t="b">
        <v>0</v>
      </c>
      <c r="F107" t="s">
        <v>3388</v>
      </c>
      <c r="G107" t="s">
        <v>3388</v>
      </c>
      <c r="H107" t="s">
        <v>3389</v>
      </c>
      <c r="I107">
        <v>3528</v>
      </c>
      <c r="J107">
        <v>18359</v>
      </c>
    </row>
    <row r="108" spans="1:10" ht="12.75">
      <c r="A108" t="s">
        <v>3390</v>
      </c>
      <c r="B108" t="s">
        <v>3391</v>
      </c>
      <c r="C108" t="s">
        <v>447</v>
      </c>
      <c r="D108" t="s">
        <v>447</v>
      </c>
      <c r="E108" t="b">
        <v>0</v>
      </c>
      <c r="F108" t="s">
        <v>3392</v>
      </c>
      <c r="G108" t="s">
        <v>3392</v>
      </c>
      <c r="H108" t="s">
        <v>3393</v>
      </c>
      <c r="I108">
        <v>3557</v>
      </c>
      <c r="J108">
        <v>32398</v>
      </c>
    </row>
    <row r="109" spans="1:10" ht="12.75">
      <c r="A109" t="s">
        <v>3394</v>
      </c>
      <c r="B109" t="s">
        <v>3395</v>
      </c>
      <c r="C109" t="s">
        <v>447</v>
      </c>
      <c r="D109" t="s">
        <v>447</v>
      </c>
      <c r="E109" t="b">
        <v>0</v>
      </c>
      <c r="F109" t="s">
        <v>3276</v>
      </c>
      <c r="G109" t="s">
        <v>3276</v>
      </c>
      <c r="H109" t="s">
        <v>3396</v>
      </c>
      <c r="I109">
        <v>3856</v>
      </c>
      <c r="J109">
        <v>17378</v>
      </c>
    </row>
    <row r="110" spans="1:10" ht="12.75">
      <c r="A110" t="s">
        <v>3397</v>
      </c>
      <c r="B110" t="s">
        <v>3398</v>
      </c>
      <c r="C110" t="s">
        <v>447</v>
      </c>
      <c r="D110" t="s">
        <v>447</v>
      </c>
      <c r="E110" t="b">
        <v>0</v>
      </c>
      <c r="F110" t="s">
        <v>3276</v>
      </c>
      <c r="G110" t="s">
        <v>3276</v>
      </c>
      <c r="H110" t="s">
        <v>3399</v>
      </c>
      <c r="I110">
        <v>3484</v>
      </c>
      <c r="J110">
        <v>16016</v>
      </c>
    </row>
    <row r="111" spans="1:10" ht="12.75">
      <c r="A111" t="s">
        <v>3400</v>
      </c>
      <c r="B111" t="s">
        <v>3401</v>
      </c>
      <c r="C111" t="s">
        <v>447</v>
      </c>
      <c r="D111" t="s">
        <v>447</v>
      </c>
      <c r="E111" t="b">
        <v>0</v>
      </c>
      <c r="F111" t="s">
        <v>3402</v>
      </c>
      <c r="G111" t="s">
        <v>3402</v>
      </c>
      <c r="H111" t="s">
        <v>3403</v>
      </c>
      <c r="I111">
        <v>3416</v>
      </c>
      <c r="J111">
        <v>17754</v>
      </c>
    </row>
    <row r="112" spans="1:10" ht="12.75">
      <c r="A112" t="s">
        <v>3404</v>
      </c>
      <c r="B112" t="s">
        <v>3405</v>
      </c>
      <c r="C112" t="s">
        <v>447</v>
      </c>
      <c r="D112" t="s">
        <v>447</v>
      </c>
      <c r="E112" t="b">
        <v>0</v>
      </c>
      <c r="F112" t="s">
        <v>3406</v>
      </c>
      <c r="G112" t="s">
        <v>3406</v>
      </c>
      <c r="H112" t="s">
        <v>3407</v>
      </c>
      <c r="I112">
        <v>3393</v>
      </c>
      <c r="J112">
        <v>15978</v>
      </c>
    </row>
    <row r="113" spans="1:10" ht="12.75">
      <c r="A113" t="s">
        <v>3408</v>
      </c>
      <c r="B113" t="s">
        <v>3409</v>
      </c>
      <c r="C113" t="s">
        <v>447</v>
      </c>
      <c r="D113" t="s">
        <v>447</v>
      </c>
      <c r="E113" t="b">
        <v>0</v>
      </c>
      <c r="F113" t="s">
        <v>3410</v>
      </c>
      <c r="G113" t="s">
        <v>3410</v>
      </c>
      <c r="H113" t="s">
        <v>3411</v>
      </c>
      <c r="I113">
        <v>3342</v>
      </c>
      <c r="J113">
        <v>17984</v>
      </c>
    </row>
    <row r="114" spans="1:10" ht="12.75">
      <c r="A114" t="s">
        <v>3412</v>
      </c>
      <c r="B114" t="s">
        <v>3413</v>
      </c>
      <c r="C114" t="s">
        <v>447</v>
      </c>
      <c r="D114" t="s">
        <v>447</v>
      </c>
      <c r="E114" t="b">
        <v>0</v>
      </c>
      <c r="F114" t="s">
        <v>3414</v>
      </c>
      <c r="G114" t="s">
        <v>3414</v>
      </c>
      <c r="H114" t="s">
        <v>3415</v>
      </c>
      <c r="I114">
        <v>3950</v>
      </c>
      <c r="J114">
        <v>16975</v>
      </c>
    </row>
    <row r="115" spans="1:10" ht="12.75">
      <c r="A115" t="s">
        <v>3416</v>
      </c>
      <c r="B115" t="s">
        <v>3417</v>
      </c>
      <c r="C115" t="s">
        <v>447</v>
      </c>
      <c r="D115" t="s">
        <v>447</v>
      </c>
      <c r="E115" t="b">
        <v>0</v>
      </c>
      <c r="F115" t="s">
        <v>3418</v>
      </c>
      <c r="G115" t="s">
        <v>3418</v>
      </c>
      <c r="H115" t="s">
        <v>3419</v>
      </c>
      <c r="I115">
        <v>3706</v>
      </c>
      <c r="J115">
        <v>16337</v>
      </c>
    </row>
    <row r="116" spans="1:10" ht="12.75">
      <c r="A116" t="s">
        <v>3420</v>
      </c>
      <c r="B116" t="s">
        <v>3421</v>
      </c>
      <c r="C116" t="s">
        <v>447</v>
      </c>
      <c r="D116" t="s">
        <v>447</v>
      </c>
      <c r="E116" t="b">
        <v>0</v>
      </c>
      <c r="F116" t="s">
        <v>3422</v>
      </c>
      <c r="G116" t="s">
        <v>3422</v>
      </c>
      <c r="H116" t="s">
        <v>3423</v>
      </c>
      <c r="I116">
        <v>3914</v>
      </c>
      <c r="J116">
        <v>17815</v>
      </c>
    </row>
    <row r="117" spans="1:10" ht="12.75">
      <c r="A117" t="s">
        <v>38</v>
      </c>
      <c r="B117" t="s">
        <v>3424</v>
      </c>
      <c r="C117" t="s">
        <v>447</v>
      </c>
      <c r="D117" t="s">
        <v>447</v>
      </c>
      <c r="E117" t="b">
        <v>0</v>
      </c>
      <c r="F117" t="s">
        <v>58</v>
      </c>
      <c r="G117" t="s">
        <v>58</v>
      </c>
      <c r="H117" t="s">
        <v>3425</v>
      </c>
      <c r="I117">
        <v>3712</v>
      </c>
      <c r="J117">
        <v>17855</v>
      </c>
    </row>
    <row r="118" spans="1:10" ht="12.75">
      <c r="A118" t="s">
        <v>3426</v>
      </c>
      <c r="B118" t="s">
        <v>3427</v>
      </c>
      <c r="C118" t="s">
        <v>447</v>
      </c>
      <c r="D118" t="s">
        <v>447</v>
      </c>
      <c r="E118" t="b">
        <v>0</v>
      </c>
      <c r="F118" t="s">
        <v>60</v>
      </c>
      <c r="G118" t="s">
        <v>60</v>
      </c>
      <c r="H118" t="s">
        <v>3428</v>
      </c>
      <c r="I118">
        <v>586228</v>
      </c>
      <c r="J118" t="s">
        <v>447</v>
      </c>
    </row>
    <row r="119" spans="1:10" ht="12.75">
      <c r="A119" t="s">
        <v>3429</v>
      </c>
      <c r="B119" t="s">
        <v>3430</v>
      </c>
      <c r="C119" t="s">
        <v>447</v>
      </c>
      <c r="D119" t="s">
        <v>447</v>
      </c>
      <c r="E119" t="b">
        <v>0</v>
      </c>
      <c r="F119" t="s">
        <v>3431</v>
      </c>
      <c r="G119" t="s">
        <v>3431</v>
      </c>
      <c r="H119" t="s">
        <v>3432</v>
      </c>
      <c r="I119">
        <v>13689</v>
      </c>
      <c r="J119">
        <v>15855</v>
      </c>
    </row>
    <row r="120" spans="1:10" ht="12.75">
      <c r="A120" t="s">
        <v>36</v>
      </c>
      <c r="B120" t="s">
        <v>3433</v>
      </c>
      <c r="C120" t="s">
        <v>447</v>
      </c>
      <c r="D120" t="s">
        <v>447</v>
      </c>
      <c r="E120" t="b">
        <v>0</v>
      </c>
      <c r="F120" t="s">
        <v>57</v>
      </c>
      <c r="G120" t="s">
        <v>57</v>
      </c>
      <c r="H120" t="s">
        <v>3434</v>
      </c>
      <c r="I120">
        <v>6466</v>
      </c>
      <c r="J120">
        <v>17615</v>
      </c>
    </row>
    <row r="121" spans="1:10" ht="12.75">
      <c r="A121" t="s">
        <v>3435</v>
      </c>
      <c r="B121" t="s">
        <v>3436</v>
      </c>
      <c r="C121" t="s">
        <v>447</v>
      </c>
      <c r="D121" t="s">
        <v>447</v>
      </c>
      <c r="E121" t="b">
        <v>0</v>
      </c>
      <c r="F121" t="s">
        <v>3437</v>
      </c>
      <c r="G121" t="s">
        <v>3437</v>
      </c>
      <c r="H121" t="s">
        <v>3438</v>
      </c>
      <c r="I121">
        <v>3800</v>
      </c>
      <c r="J121">
        <v>17600</v>
      </c>
    </row>
    <row r="122" spans="1:10" ht="12.75">
      <c r="A122" t="s">
        <v>3439</v>
      </c>
      <c r="B122" t="s">
        <v>3440</v>
      </c>
      <c r="C122" t="s">
        <v>447</v>
      </c>
      <c r="D122" t="s">
        <v>447</v>
      </c>
      <c r="E122" t="b">
        <v>0</v>
      </c>
      <c r="F122" t="s">
        <v>3441</v>
      </c>
      <c r="G122" t="s">
        <v>3441</v>
      </c>
      <c r="H122" t="s">
        <v>3442</v>
      </c>
      <c r="I122">
        <v>4081</v>
      </c>
      <c r="J122">
        <v>16125</v>
      </c>
    </row>
    <row r="123" spans="1:10" ht="12.75">
      <c r="A123" t="s">
        <v>3443</v>
      </c>
      <c r="B123" t="s">
        <v>3444</v>
      </c>
      <c r="C123" t="s">
        <v>447</v>
      </c>
      <c r="D123" t="s">
        <v>447</v>
      </c>
      <c r="E123" t="b">
        <v>0</v>
      </c>
      <c r="F123" t="s">
        <v>3445</v>
      </c>
      <c r="G123" t="s">
        <v>3445</v>
      </c>
      <c r="H123" t="s">
        <v>3446</v>
      </c>
      <c r="I123">
        <v>3772</v>
      </c>
      <c r="J123">
        <v>17859</v>
      </c>
    </row>
    <row r="124" spans="1:10" ht="12.75">
      <c r="A124" t="s">
        <v>3447</v>
      </c>
      <c r="B124" t="s">
        <v>3448</v>
      </c>
      <c r="C124" t="s">
        <v>447</v>
      </c>
      <c r="D124" t="s">
        <v>447</v>
      </c>
      <c r="E124" t="b">
        <v>0</v>
      </c>
      <c r="F124" t="s">
        <v>3449</v>
      </c>
      <c r="G124" t="s">
        <v>3449</v>
      </c>
      <c r="H124" t="s">
        <v>3450</v>
      </c>
      <c r="I124">
        <v>3312</v>
      </c>
      <c r="J124">
        <v>15346</v>
      </c>
    </row>
    <row r="125" spans="1:10" ht="12.75">
      <c r="A125" t="s">
        <v>3451</v>
      </c>
      <c r="B125" t="s">
        <v>3452</v>
      </c>
      <c r="C125" t="s">
        <v>447</v>
      </c>
      <c r="D125" t="s">
        <v>447</v>
      </c>
      <c r="E125" t="b">
        <v>0</v>
      </c>
      <c r="F125" t="s">
        <v>3453</v>
      </c>
      <c r="G125" t="s">
        <v>3453</v>
      </c>
      <c r="H125" t="s">
        <v>3454</v>
      </c>
      <c r="I125">
        <v>3454</v>
      </c>
      <c r="J125">
        <v>15525</v>
      </c>
    </row>
    <row r="126" spans="1:10" ht="12.75">
      <c r="A126" t="s">
        <v>3455</v>
      </c>
      <c r="B126" t="s">
        <v>3456</v>
      </c>
      <c r="C126" t="s">
        <v>447</v>
      </c>
      <c r="D126" t="s">
        <v>447</v>
      </c>
      <c r="E126" t="b">
        <v>0</v>
      </c>
      <c r="F126" t="s">
        <v>3457</v>
      </c>
      <c r="G126" t="s">
        <v>3457</v>
      </c>
      <c r="H126" t="s">
        <v>3458</v>
      </c>
      <c r="I126">
        <v>7659</v>
      </c>
      <c r="J126">
        <v>28935</v>
      </c>
    </row>
    <row r="127" spans="1:10" ht="12.75">
      <c r="A127" t="s">
        <v>3459</v>
      </c>
      <c r="B127" t="s">
        <v>3460</v>
      </c>
      <c r="C127" t="s">
        <v>447</v>
      </c>
      <c r="D127" t="s">
        <v>447</v>
      </c>
      <c r="E127" t="b">
        <v>0</v>
      </c>
      <c r="F127" t="s">
        <v>3461</v>
      </c>
      <c r="G127" t="s">
        <v>3461</v>
      </c>
      <c r="H127" t="s">
        <v>3462</v>
      </c>
      <c r="I127">
        <v>7645</v>
      </c>
      <c r="J127">
        <v>27402</v>
      </c>
    </row>
    <row r="128" spans="1:10" ht="12.75">
      <c r="A128" t="s">
        <v>3463</v>
      </c>
      <c r="B128" t="s">
        <v>3464</v>
      </c>
      <c r="C128" t="s">
        <v>447</v>
      </c>
      <c r="D128" t="s">
        <v>447</v>
      </c>
      <c r="E128" t="b">
        <v>0</v>
      </c>
      <c r="F128" t="s">
        <v>3465</v>
      </c>
      <c r="G128" t="s">
        <v>3465</v>
      </c>
      <c r="H128" t="s">
        <v>3466</v>
      </c>
      <c r="I128">
        <v>7646</v>
      </c>
      <c r="J128">
        <v>15491</v>
      </c>
    </row>
    <row r="129" spans="1:10" ht="12.75">
      <c r="A129" t="s">
        <v>3467</v>
      </c>
      <c r="B129" t="s">
        <v>3468</v>
      </c>
      <c r="C129" t="s">
        <v>447</v>
      </c>
      <c r="D129" t="s">
        <v>447</v>
      </c>
      <c r="E129" t="b">
        <v>0</v>
      </c>
      <c r="F129" t="s">
        <v>3469</v>
      </c>
      <c r="G129" t="s">
        <v>3469</v>
      </c>
      <c r="H129" t="s">
        <v>3470</v>
      </c>
      <c r="I129">
        <v>5899</v>
      </c>
      <c r="J129">
        <v>17490</v>
      </c>
    </row>
    <row r="130" spans="1:10" ht="12.75">
      <c r="A130" t="s">
        <v>3471</v>
      </c>
      <c r="B130" t="s">
        <v>3472</v>
      </c>
      <c r="C130" t="s">
        <v>447</v>
      </c>
      <c r="D130" t="s">
        <v>447</v>
      </c>
      <c r="E130" t="b">
        <v>0</v>
      </c>
      <c r="F130" t="s">
        <v>3473</v>
      </c>
      <c r="G130" t="s">
        <v>3473</v>
      </c>
      <c r="H130" t="s">
        <v>3474</v>
      </c>
      <c r="I130">
        <v>5585</v>
      </c>
      <c r="J130">
        <v>15532</v>
      </c>
    </row>
    <row r="131" spans="1:10" ht="12.75">
      <c r="A131" t="s">
        <v>3475</v>
      </c>
      <c r="B131" t="s">
        <v>3476</v>
      </c>
      <c r="C131" t="s">
        <v>447</v>
      </c>
      <c r="D131" t="s">
        <v>447</v>
      </c>
      <c r="E131" t="b">
        <v>0</v>
      </c>
      <c r="F131" t="s">
        <v>3477</v>
      </c>
      <c r="G131" t="s">
        <v>3477</v>
      </c>
      <c r="H131" t="s">
        <v>3478</v>
      </c>
      <c r="I131">
        <v>7660</v>
      </c>
      <c r="J131">
        <v>27721</v>
      </c>
    </row>
    <row r="132" spans="1:10" ht="12.75">
      <c r="A132" t="s">
        <v>3479</v>
      </c>
      <c r="B132" t="s">
        <v>3480</v>
      </c>
      <c r="C132" t="s">
        <v>447</v>
      </c>
      <c r="D132" t="s">
        <v>447</v>
      </c>
      <c r="E132" t="b">
        <v>0</v>
      </c>
      <c r="F132" t="s">
        <v>3481</v>
      </c>
      <c r="G132" t="s">
        <v>3481</v>
      </c>
      <c r="H132" t="s">
        <v>3482</v>
      </c>
      <c r="I132">
        <v>7647</v>
      </c>
      <c r="J132">
        <v>27466</v>
      </c>
    </row>
    <row r="133" spans="1:10" ht="12.75">
      <c r="A133" t="s">
        <v>3483</v>
      </c>
      <c r="B133" t="s">
        <v>3484</v>
      </c>
      <c r="C133" t="s">
        <v>447</v>
      </c>
      <c r="D133" t="s">
        <v>447</v>
      </c>
      <c r="E133" t="b">
        <v>0</v>
      </c>
      <c r="F133" t="s">
        <v>3485</v>
      </c>
      <c r="G133" t="s">
        <v>3485</v>
      </c>
      <c r="H133" t="s">
        <v>3486</v>
      </c>
      <c r="I133">
        <v>7648</v>
      </c>
      <c r="J133">
        <v>28726</v>
      </c>
    </row>
    <row r="134" spans="1:10" ht="12.75">
      <c r="A134" t="s">
        <v>3487</v>
      </c>
      <c r="B134" t="s">
        <v>3488</v>
      </c>
      <c r="C134" t="s">
        <v>447</v>
      </c>
      <c r="D134" t="s">
        <v>447</v>
      </c>
      <c r="E134" t="b">
        <v>0</v>
      </c>
      <c r="F134" t="s">
        <v>3489</v>
      </c>
      <c r="G134" t="s">
        <v>3489</v>
      </c>
      <c r="H134" t="s">
        <v>3490</v>
      </c>
      <c r="I134">
        <v>7661</v>
      </c>
      <c r="J134">
        <v>28493</v>
      </c>
    </row>
    <row r="135" spans="1:10" ht="12.75">
      <c r="A135" t="s">
        <v>3491</v>
      </c>
      <c r="B135" t="s">
        <v>3492</v>
      </c>
      <c r="C135" t="s">
        <v>447</v>
      </c>
      <c r="D135" t="s">
        <v>447</v>
      </c>
      <c r="E135" t="b">
        <v>0</v>
      </c>
      <c r="F135" t="s">
        <v>3493</v>
      </c>
      <c r="G135" t="s">
        <v>3493</v>
      </c>
      <c r="H135" t="s">
        <v>3494</v>
      </c>
      <c r="I135">
        <v>7662</v>
      </c>
      <c r="J135">
        <v>10723</v>
      </c>
    </row>
    <row r="136" spans="1:10" ht="12.75">
      <c r="A136" t="s">
        <v>3495</v>
      </c>
      <c r="B136" t="s">
        <v>3496</v>
      </c>
      <c r="C136" t="s">
        <v>447</v>
      </c>
      <c r="D136" t="s">
        <v>447</v>
      </c>
      <c r="E136" t="b">
        <v>0</v>
      </c>
      <c r="F136" t="s">
        <v>3497</v>
      </c>
      <c r="G136" t="s">
        <v>3497</v>
      </c>
      <c r="H136" t="s">
        <v>3498</v>
      </c>
      <c r="I136">
        <v>7651</v>
      </c>
      <c r="J136">
        <v>28325</v>
      </c>
    </row>
    <row r="137" spans="1:10" ht="12.75">
      <c r="A137" t="s">
        <v>3499</v>
      </c>
      <c r="B137" t="s">
        <v>3500</v>
      </c>
      <c r="C137" t="s">
        <v>447</v>
      </c>
      <c r="D137" t="s">
        <v>447</v>
      </c>
      <c r="E137" t="b">
        <v>0</v>
      </c>
      <c r="F137" t="s">
        <v>3501</v>
      </c>
      <c r="G137" t="s">
        <v>3501</v>
      </c>
      <c r="H137" t="s">
        <v>3502</v>
      </c>
      <c r="I137">
        <v>7652</v>
      </c>
      <c r="J137">
        <v>28528</v>
      </c>
    </row>
    <row r="138" spans="1:10" ht="12.75">
      <c r="A138" t="s">
        <v>3503</v>
      </c>
      <c r="B138" t="s">
        <v>3504</v>
      </c>
      <c r="C138" t="s">
        <v>447</v>
      </c>
      <c r="D138" t="s">
        <v>447</v>
      </c>
      <c r="E138" t="b">
        <v>0</v>
      </c>
      <c r="F138" t="s">
        <v>3505</v>
      </c>
      <c r="G138" t="s">
        <v>3505</v>
      </c>
      <c r="H138" t="s">
        <v>3506</v>
      </c>
      <c r="I138">
        <v>5048</v>
      </c>
      <c r="J138">
        <v>15533</v>
      </c>
    </row>
    <row r="139" spans="1:10" ht="12.75">
      <c r="A139" t="s">
        <v>3507</v>
      </c>
      <c r="B139" t="s">
        <v>3508</v>
      </c>
      <c r="C139" t="s">
        <v>447</v>
      </c>
      <c r="D139" t="s">
        <v>447</v>
      </c>
      <c r="E139" t="b">
        <v>0</v>
      </c>
      <c r="F139" t="s">
        <v>3509</v>
      </c>
      <c r="G139" t="s">
        <v>3509</v>
      </c>
      <c r="H139" t="s">
        <v>3510</v>
      </c>
      <c r="I139">
        <v>7663</v>
      </c>
      <c r="J139">
        <v>27537</v>
      </c>
    </row>
    <row r="140" spans="1:10" ht="12.75">
      <c r="A140" t="s">
        <v>3511</v>
      </c>
      <c r="B140" t="s">
        <v>3512</v>
      </c>
      <c r="C140" t="s">
        <v>447</v>
      </c>
      <c r="D140" t="s">
        <v>447</v>
      </c>
      <c r="E140" t="b">
        <v>0</v>
      </c>
      <c r="F140" t="s">
        <v>3513</v>
      </c>
      <c r="G140" t="s">
        <v>3513</v>
      </c>
      <c r="H140" t="s">
        <v>3514</v>
      </c>
      <c r="I140">
        <v>7653</v>
      </c>
      <c r="J140">
        <v>28632</v>
      </c>
    </row>
    <row r="141" spans="1:10" ht="12.75">
      <c r="A141" t="s">
        <v>3515</v>
      </c>
      <c r="B141" t="s">
        <v>3516</v>
      </c>
      <c r="C141" t="s">
        <v>447</v>
      </c>
      <c r="D141" t="s">
        <v>447</v>
      </c>
      <c r="E141" t="b">
        <v>0</v>
      </c>
      <c r="F141" t="s">
        <v>3517</v>
      </c>
      <c r="G141" t="s">
        <v>3517</v>
      </c>
      <c r="H141" t="s">
        <v>3518</v>
      </c>
      <c r="I141">
        <v>7654</v>
      </c>
      <c r="J141">
        <v>28264</v>
      </c>
    </row>
    <row r="142" spans="1:10" ht="12.75">
      <c r="A142" t="s">
        <v>3519</v>
      </c>
      <c r="B142" t="s">
        <v>3520</v>
      </c>
      <c r="C142" t="s">
        <v>447</v>
      </c>
      <c r="D142" t="s">
        <v>447</v>
      </c>
      <c r="E142" t="b">
        <v>0</v>
      </c>
      <c r="F142" t="s">
        <v>3521</v>
      </c>
      <c r="G142" t="s">
        <v>3521</v>
      </c>
      <c r="H142" t="s">
        <v>3522</v>
      </c>
      <c r="I142">
        <v>7657</v>
      </c>
      <c r="J142">
        <v>27540</v>
      </c>
    </row>
    <row r="143" spans="1:10" ht="12.75">
      <c r="A143" t="s">
        <v>3523</v>
      </c>
      <c r="B143" t="s">
        <v>3524</v>
      </c>
      <c r="C143" t="s">
        <v>447</v>
      </c>
      <c r="D143" t="s">
        <v>447</v>
      </c>
      <c r="E143" t="b">
        <v>0</v>
      </c>
      <c r="F143" t="s">
        <v>3525</v>
      </c>
      <c r="G143" t="s">
        <v>3525</v>
      </c>
      <c r="H143" t="s">
        <v>3526</v>
      </c>
      <c r="I143">
        <v>7658</v>
      </c>
      <c r="J143">
        <v>28706</v>
      </c>
    </row>
    <row r="144" spans="1:10" ht="12.75">
      <c r="A144" t="s">
        <v>3527</v>
      </c>
      <c r="B144" t="s">
        <v>3528</v>
      </c>
      <c r="C144" t="s">
        <v>447</v>
      </c>
      <c r="D144" t="s">
        <v>447</v>
      </c>
      <c r="E144" t="b">
        <v>0</v>
      </c>
      <c r="F144" t="s">
        <v>3529</v>
      </c>
      <c r="G144" t="s">
        <v>3529</v>
      </c>
      <c r="H144" t="s">
        <v>3530</v>
      </c>
      <c r="I144">
        <v>7655</v>
      </c>
      <c r="J144">
        <v>28276</v>
      </c>
    </row>
    <row r="145" spans="1:10" ht="12.75">
      <c r="A145" t="s">
        <v>3531</v>
      </c>
      <c r="B145" t="s">
        <v>3532</v>
      </c>
      <c r="C145" t="s">
        <v>447</v>
      </c>
      <c r="D145" t="s">
        <v>447</v>
      </c>
      <c r="E145" t="b">
        <v>0</v>
      </c>
      <c r="F145" t="s">
        <v>3533</v>
      </c>
      <c r="G145" t="s">
        <v>3533</v>
      </c>
      <c r="H145" t="s">
        <v>3534</v>
      </c>
      <c r="I145">
        <v>7656</v>
      </c>
      <c r="J145">
        <v>27648</v>
      </c>
    </row>
    <row r="146" spans="1:10" ht="12.75">
      <c r="A146" t="s">
        <v>3535</v>
      </c>
      <c r="B146" t="s">
        <v>3536</v>
      </c>
      <c r="C146" t="s">
        <v>447</v>
      </c>
      <c r="D146" t="s">
        <v>447</v>
      </c>
      <c r="E146" t="b">
        <v>0</v>
      </c>
      <c r="F146" t="s">
        <v>3537</v>
      </c>
      <c r="G146" t="s">
        <v>3537</v>
      </c>
      <c r="H146" t="s">
        <v>3538</v>
      </c>
      <c r="I146">
        <v>3436</v>
      </c>
      <c r="J146">
        <v>15517</v>
      </c>
    </row>
    <row r="147" spans="1:10" ht="12.75">
      <c r="A147" t="s">
        <v>3539</v>
      </c>
      <c r="B147" t="s">
        <v>3540</v>
      </c>
      <c r="C147" t="s">
        <v>447</v>
      </c>
      <c r="D147" t="s">
        <v>447</v>
      </c>
      <c r="E147" t="b">
        <v>0</v>
      </c>
      <c r="F147" t="s">
        <v>3541</v>
      </c>
      <c r="G147" t="s">
        <v>3541</v>
      </c>
      <c r="H147" t="s">
        <v>3542</v>
      </c>
      <c r="I147">
        <v>4133</v>
      </c>
      <c r="J147" t="s">
        <v>3543</v>
      </c>
    </row>
    <row r="148" spans="1:10" ht="12.75">
      <c r="A148" t="s">
        <v>3544</v>
      </c>
      <c r="B148" t="s">
        <v>3545</v>
      </c>
      <c r="C148" t="s">
        <v>447</v>
      </c>
      <c r="D148" t="s">
        <v>447</v>
      </c>
      <c r="E148" t="b">
        <v>0</v>
      </c>
      <c r="F148" t="s">
        <v>3546</v>
      </c>
      <c r="G148" t="s">
        <v>3546</v>
      </c>
      <c r="H148" t="s">
        <v>3547</v>
      </c>
      <c r="I148">
        <v>4375</v>
      </c>
      <c r="J148">
        <v>15453</v>
      </c>
    </row>
    <row r="149" spans="1:10" ht="12.75">
      <c r="A149" t="s">
        <v>3548</v>
      </c>
      <c r="B149" t="s">
        <v>3549</v>
      </c>
      <c r="C149" t="s">
        <v>447</v>
      </c>
      <c r="D149" t="s">
        <v>447</v>
      </c>
      <c r="E149" t="b">
        <v>0</v>
      </c>
      <c r="F149" t="s">
        <v>3550</v>
      </c>
      <c r="G149" t="s">
        <v>3550</v>
      </c>
      <c r="H149" t="s">
        <v>3551</v>
      </c>
      <c r="I149">
        <v>7667</v>
      </c>
      <c r="J149">
        <v>28002</v>
      </c>
    </row>
    <row r="150" spans="1:10" ht="12.75">
      <c r="A150" t="s">
        <v>3552</v>
      </c>
      <c r="B150" t="s">
        <v>3553</v>
      </c>
      <c r="C150" t="s">
        <v>447</v>
      </c>
      <c r="D150" t="s">
        <v>447</v>
      </c>
      <c r="E150" t="b">
        <v>0</v>
      </c>
      <c r="F150" t="s">
        <v>3550</v>
      </c>
      <c r="G150" t="s">
        <v>3550</v>
      </c>
      <c r="H150" t="s">
        <v>3554</v>
      </c>
      <c r="I150">
        <v>7666</v>
      </c>
      <c r="J150">
        <v>28387</v>
      </c>
    </row>
    <row r="151" spans="1:10" ht="12.75">
      <c r="A151" t="s">
        <v>3555</v>
      </c>
      <c r="B151" t="s">
        <v>3556</v>
      </c>
      <c r="C151" t="s">
        <v>447</v>
      </c>
      <c r="D151" t="s">
        <v>447</v>
      </c>
      <c r="E151" t="b">
        <v>0</v>
      </c>
      <c r="F151" t="s">
        <v>3557</v>
      </c>
      <c r="G151" t="s">
        <v>3557</v>
      </c>
      <c r="H151" t="s">
        <v>3558</v>
      </c>
      <c r="I151">
        <v>3460</v>
      </c>
      <c r="J151">
        <v>17497</v>
      </c>
    </row>
    <row r="152" spans="1:10" ht="12.75">
      <c r="A152" t="s">
        <v>3559</v>
      </c>
      <c r="B152" t="s">
        <v>3560</v>
      </c>
      <c r="C152" t="s">
        <v>447</v>
      </c>
      <c r="D152" t="s">
        <v>447</v>
      </c>
      <c r="E152" t="b">
        <v>0</v>
      </c>
      <c r="F152" t="s">
        <v>3561</v>
      </c>
      <c r="G152" t="s">
        <v>3561</v>
      </c>
      <c r="H152" t="s">
        <v>3562</v>
      </c>
      <c r="I152">
        <v>3467</v>
      </c>
      <c r="J152">
        <v>17200</v>
      </c>
    </row>
    <row r="153" spans="1:10" ht="12.75">
      <c r="A153" t="s">
        <v>3563</v>
      </c>
      <c r="B153" t="s">
        <v>3564</v>
      </c>
      <c r="C153" t="s">
        <v>447</v>
      </c>
      <c r="D153" t="s">
        <v>447</v>
      </c>
      <c r="E153" t="b">
        <v>0</v>
      </c>
      <c r="F153" t="s">
        <v>3565</v>
      </c>
      <c r="G153" t="s">
        <v>3565</v>
      </c>
      <c r="H153" t="s">
        <v>3566</v>
      </c>
      <c r="I153">
        <v>3331</v>
      </c>
      <c r="J153" t="s">
        <v>3567</v>
      </c>
    </row>
    <row r="154" spans="1:10" ht="12.75">
      <c r="A154" t="s">
        <v>3568</v>
      </c>
      <c r="B154" t="s">
        <v>3569</v>
      </c>
      <c r="C154" t="s">
        <v>447</v>
      </c>
      <c r="D154" t="s">
        <v>447</v>
      </c>
      <c r="E154" t="b">
        <v>0</v>
      </c>
      <c r="F154" t="s">
        <v>3225</v>
      </c>
      <c r="G154" t="s">
        <v>3225</v>
      </c>
      <c r="H154" t="s">
        <v>3570</v>
      </c>
      <c r="I154">
        <v>3481</v>
      </c>
      <c r="J154">
        <v>15936</v>
      </c>
    </row>
    <row r="155" spans="1:10" ht="12.75">
      <c r="A155" t="s">
        <v>3571</v>
      </c>
      <c r="B155" t="s">
        <v>3572</v>
      </c>
      <c r="C155" t="s">
        <v>447</v>
      </c>
      <c r="D155" t="s">
        <v>447</v>
      </c>
      <c r="E155" t="b">
        <v>0</v>
      </c>
      <c r="F155" t="s">
        <v>3225</v>
      </c>
      <c r="G155" t="s">
        <v>3225</v>
      </c>
      <c r="H155" t="s">
        <v>3573</v>
      </c>
      <c r="I155">
        <v>3604</v>
      </c>
      <c r="J155">
        <v>17140</v>
      </c>
    </row>
    <row r="156" spans="1:10" ht="12.75">
      <c r="A156" t="s">
        <v>3574</v>
      </c>
      <c r="B156" t="s">
        <v>3575</v>
      </c>
      <c r="C156" t="s">
        <v>447</v>
      </c>
      <c r="D156" t="s">
        <v>447</v>
      </c>
      <c r="E156" t="b">
        <v>0</v>
      </c>
      <c r="F156" t="s">
        <v>3576</v>
      </c>
      <c r="G156" t="s">
        <v>3576</v>
      </c>
      <c r="H156" t="s">
        <v>3577</v>
      </c>
      <c r="I156">
        <v>5327</v>
      </c>
      <c r="J156">
        <v>15867</v>
      </c>
    </row>
    <row r="157" spans="1:10" ht="12.75">
      <c r="A157" t="s">
        <v>3578</v>
      </c>
      <c r="B157" t="s">
        <v>3579</v>
      </c>
      <c r="C157" t="s">
        <v>447</v>
      </c>
      <c r="D157" t="s">
        <v>447</v>
      </c>
      <c r="E157" t="b">
        <v>0</v>
      </c>
      <c r="F157" t="s">
        <v>3580</v>
      </c>
      <c r="G157" t="s">
        <v>3580</v>
      </c>
      <c r="H157" t="s">
        <v>3581</v>
      </c>
      <c r="I157">
        <v>3771</v>
      </c>
      <c r="J157">
        <v>16397</v>
      </c>
    </row>
    <row r="158" spans="1:10" ht="12.75">
      <c r="A158" t="s">
        <v>3582</v>
      </c>
      <c r="B158" t="s">
        <v>3583</v>
      </c>
      <c r="C158" t="s">
        <v>447</v>
      </c>
      <c r="D158" t="s">
        <v>447</v>
      </c>
      <c r="E158" t="b">
        <v>0</v>
      </c>
      <c r="F158" t="s">
        <v>3584</v>
      </c>
      <c r="G158" t="s">
        <v>3584</v>
      </c>
      <c r="H158" t="s">
        <v>3585</v>
      </c>
      <c r="I158">
        <v>4721</v>
      </c>
      <c r="J158">
        <v>28616</v>
      </c>
    </row>
    <row r="159" spans="1:10" ht="12.75">
      <c r="A159" t="s">
        <v>3586</v>
      </c>
      <c r="B159" t="s">
        <v>3587</v>
      </c>
      <c r="C159" t="s">
        <v>447</v>
      </c>
      <c r="D159" t="s">
        <v>447</v>
      </c>
      <c r="E159" t="b">
        <v>0</v>
      </c>
      <c r="F159" t="s">
        <v>3587</v>
      </c>
      <c r="G159" t="s">
        <v>3587</v>
      </c>
      <c r="H159" t="s">
        <v>3588</v>
      </c>
      <c r="I159">
        <v>4557</v>
      </c>
      <c r="J159">
        <v>28976</v>
      </c>
    </row>
    <row r="160" spans="1:10" ht="12.75">
      <c r="A160" t="s">
        <v>3589</v>
      </c>
      <c r="B160" t="s">
        <v>3590</v>
      </c>
      <c r="C160" t="s">
        <v>447</v>
      </c>
      <c r="D160" t="s">
        <v>447</v>
      </c>
      <c r="E160" t="b">
        <v>0</v>
      </c>
      <c r="F160" t="s">
        <v>3591</v>
      </c>
      <c r="G160" t="s">
        <v>3591</v>
      </c>
      <c r="H160" t="s">
        <v>3592</v>
      </c>
      <c r="I160">
        <v>4604</v>
      </c>
      <c r="J160">
        <v>28024</v>
      </c>
    </row>
    <row r="161" spans="1:10" ht="12.75">
      <c r="A161" t="s">
        <v>3593</v>
      </c>
      <c r="B161" t="s">
        <v>3594</v>
      </c>
      <c r="C161" t="s">
        <v>447</v>
      </c>
      <c r="D161" t="s">
        <v>447</v>
      </c>
      <c r="E161" t="b">
        <v>0</v>
      </c>
      <c r="F161" t="s">
        <v>3595</v>
      </c>
      <c r="G161" t="s">
        <v>3595</v>
      </c>
      <c r="H161" t="s">
        <v>3596</v>
      </c>
      <c r="I161">
        <v>3388</v>
      </c>
      <c r="J161">
        <v>16301</v>
      </c>
    </row>
    <row r="162" spans="1:10" ht="12.75">
      <c r="A162" t="s">
        <v>3597</v>
      </c>
      <c r="B162" t="s">
        <v>3598</v>
      </c>
      <c r="C162" t="s">
        <v>447</v>
      </c>
      <c r="D162" t="s">
        <v>447</v>
      </c>
      <c r="E162" t="b">
        <v>0</v>
      </c>
      <c r="F162" t="s">
        <v>3599</v>
      </c>
      <c r="G162" t="s">
        <v>3599</v>
      </c>
      <c r="H162" t="s">
        <v>3600</v>
      </c>
      <c r="I162">
        <v>3543</v>
      </c>
      <c r="J162">
        <v>48107</v>
      </c>
    </row>
    <row r="163" spans="1:10" ht="12.75">
      <c r="A163" t="s">
        <v>3601</v>
      </c>
      <c r="B163" t="s">
        <v>3602</v>
      </c>
      <c r="C163" t="s">
        <v>447</v>
      </c>
      <c r="D163" t="s">
        <v>447</v>
      </c>
      <c r="E163" t="b">
        <v>0</v>
      </c>
      <c r="F163" t="s">
        <v>3603</v>
      </c>
      <c r="G163" t="s">
        <v>3603</v>
      </c>
      <c r="H163" t="s">
        <v>3604</v>
      </c>
      <c r="I163">
        <v>8328</v>
      </c>
      <c r="J163">
        <v>7587</v>
      </c>
    </row>
    <row r="164" spans="1:10" ht="12.75">
      <c r="A164" t="s">
        <v>3605</v>
      </c>
      <c r="B164" t="s">
        <v>3606</v>
      </c>
      <c r="C164" t="s">
        <v>447</v>
      </c>
      <c r="D164" t="s">
        <v>447</v>
      </c>
      <c r="E164" t="b">
        <v>0</v>
      </c>
      <c r="F164" t="s">
        <v>3607</v>
      </c>
      <c r="G164" t="s">
        <v>3607</v>
      </c>
      <c r="H164" t="s">
        <v>3608</v>
      </c>
      <c r="I164">
        <v>3815</v>
      </c>
      <c r="J164">
        <v>16480</v>
      </c>
    </row>
    <row r="165" spans="1:10" ht="12.75">
      <c r="A165" t="s">
        <v>447</v>
      </c>
      <c r="B165" t="s">
        <v>3609</v>
      </c>
      <c r="C165" t="s">
        <v>447</v>
      </c>
      <c r="D165" t="s">
        <v>447</v>
      </c>
      <c r="E165" t="b">
        <v>0</v>
      </c>
      <c r="F165" t="s">
        <v>3610</v>
      </c>
      <c r="G165" t="s">
        <v>3610</v>
      </c>
      <c r="H165" t="s">
        <v>3611</v>
      </c>
      <c r="I165">
        <v>3492</v>
      </c>
      <c r="J165">
        <v>15429</v>
      </c>
    </row>
    <row r="166" spans="1:10" ht="12.75">
      <c r="A166" t="s">
        <v>3612</v>
      </c>
      <c r="B166" t="s">
        <v>3613</v>
      </c>
      <c r="C166" t="s">
        <v>447</v>
      </c>
      <c r="D166" t="s">
        <v>447</v>
      </c>
      <c r="E166" t="b">
        <v>0</v>
      </c>
      <c r="F166" t="s">
        <v>3614</v>
      </c>
      <c r="G166" t="s">
        <v>3614</v>
      </c>
      <c r="H166" t="s">
        <v>3615</v>
      </c>
      <c r="I166">
        <v>3327</v>
      </c>
      <c r="J166">
        <v>16015</v>
      </c>
    </row>
    <row r="167" spans="1:10" ht="12.75">
      <c r="A167" t="s">
        <v>3616</v>
      </c>
      <c r="B167" t="s">
        <v>3617</v>
      </c>
      <c r="C167" t="s">
        <v>447</v>
      </c>
      <c r="D167" t="s">
        <v>447</v>
      </c>
      <c r="E167" t="b">
        <v>0</v>
      </c>
      <c r="F167" t="s">
        <v>3618</v>
      </c>
      <c r="G167" t="s">
        <v>3618</v>
      </c>
      <c r="H167" t="s">
        <v>3619</v>
      </c>
      <c r="I167">
        <v>3351</v>
      </c>
      <c r="J167">
        <v>17053</v>
      </c>
    </row>
    <row r="168" spans="1:10" ht="12.75">
      <c r="A168" t="s">
        <v>3620</v>
      </c>
      <c r="B168" t="s">
        <v>3621</v>
      </c>
      <c r="C168" t="s">
        <v>447</v>
      </c>
      <c r="D168" t="s">
        <v>447</v>
      </c>
      <c r="E168" t="b">
        <v>0</v>
      </c>
      <c r="F168" t="s">
        <v>3622</v>
      </c>
      <c r="G168" t="s">
        <v>3622</v>
      </c>
      <c r="H168" t="s">
        <v>3623</v>
      </c>
      <c r="I168">
        <v>3452</v>
      </c>
      <c r="J168">
        <v>17196</v>
      </c>
    </row>
    <row r="169" spans="1:10" ht="12.75">
      <c r="A169" t="s">
        <v>3624</v>
      </c>
      <c r="B169" t="s">
        <v>3625</v>
      </c>
      <c r="C169" t="s">
        <v>447</v>
      </c>
      <c r="D169" t="s">
        <v>447</v>
      </c>
      <c r="E169" t="b">
        <v>0</v>
      </c>
      <c r="F169" t="s">
        <v>3626</v>
      </c>
      <c r="G169" t="s">
        <v>447</v>
      </c>
      <c r="H169" t="s">
        <v>3627</v>
      </c>
      <c r="I169">
        <v>4463</v>
      </c>
      <c r="J169">
        <v>16882</v>
      </c>
    </row>
    <row r="170" spans="1:10" ht="12.75">
      <c r="A170" t="s">
        <v>3628</v>
      </c>
      <c r="B170" t="s">
        <v>3629</v>
      </c>
      <c r="C170" t="s">
        <v>447</v>
      </c>
      <c r="D170" t="s">
        <v>447</v>
      </c>
      <c r="E170" t="b">
        <v>0</v>
      </c>
      <c r="F170" t="s">
        <v>3630</v>
      </c>
      <c r="G170" t="s">
        <v>3630</v>
      </c>
      <c r="H170" t="s">
        <v>3631</v>
      </c>
      <c r="I170">
        <v>3469</v>
      </c>
      <c r="J170">
        <v>17672</v>
      </c>
    </row>
    <row r="171" spans="1:10" ht="12.75">
      <c r="A171" t="s">
        <v>3632</v>
      </c>
      <c r="B171" t="s">
        <v>5</v>
      </c>
      <c r="C171" t="s">
        <v>447</v>
      </c>
      <c r="D171" t="s">
        <v>447</v>
      </c>
      <c r="E171" t="b">
        <v>0</v>
      </c>
      <c r="F171" t="s">
        <v>3633</v>
      </c>
      <c r="G171" t="s">
        <v>3633</v>
      </c>
      <c r="H171" t="s">
        <v>3634</v>
      </c>
      <c r="I171" t="s">
        <v>447</v>
      </c>
      <c r="J171" t="s">
        <v>447</v>
      </c>
    </row>
    <row r="172" spans="1:10" ht="12.75">
      <c r="A172" t="s">
        <v>3635</v>
      </c>
      <c r="B172" t="s">
        <v>3636</v>
      </c>
      <c r="C172" t="s">
        <v>447</v>
      </c>
      <c r="D172" t="s">
        <v>447</v>
      </c>
      <c r="E172" t="b">
        <v>0</v>
      </c>
      <c r="F172" t="s">
        <v>3637</v>
      </c>
      <c r="G172" t="s">
        <v>3637</v>
      </c>
      <c r="H172" t="s">
        <v>3638</v>
      </c>
      <c r="I172">
        <v>3468</v>
      </c>
      <c r="J172">
        <v>30841</v>
      </c>
    </row>
    <row r="173" spans="1:10" ht="12.75">
      <c r="A173" t="s">
        <v>3639</v>
      </c>
      <c r="B173" t="s">
        <v>3640</v>
      </c>
      <c r="C173" t="s">
        <v>447</v>
      </c>
      <c r="D173" t="s">
        <v>447</v>
      </c>
      <c r="E173" t="b">
        <v>0</v>
      </c>
      <c r="F173" t="s">
        <v>3641</v>
      </c>
      <c r="G173" t="s">
        <v>3641</v>
      </c>
      <c r="H173" t="s">
        <v>3642</v>
      </c>
      <c r="I173">
        <v>6103</v>
      </c>
      <c r="J173">
        <v>30933</v>
      </c>
    </row>
    <row r="174" spans="1:10" ht="12.75">
      <c r="A174" t="s">
        <v>3643</v>
      </c>
      <c r="B174" t="s">
        <v>3644</v>
      </c>
      <c r="C174" t="s">
        <v>447</v>
      </c>
      <c r="D174" t="s">
        <v>447</v>
      </c>
      <c r="E174" t="b">
        <v>0</v>
      </c>
      <c r="F174" t="s">
        <v>3645</v>
      </c>
      <c r="G174" t="s">
        <v>3645</v>
      </c>
      <c r="H174" t="s">
        <v>3646</v>
      </c>
      <c r="I174">
        <v>4251</v>
      </c>
      <c r="J174">
        <v>15811</v>
      </c>
    </row>
    <row r="175" spans="1:10" ht="12.75">
      <c r="A175" t="s">
        <v>3647</v>
      </c>
      <c r="B175" t="s">
        <v>3648</v>
      </c>
      <c r="C175" t="s">
        <v>447</v>
      </c>
      <c r="D175" t="s">
        <v>447</v>
      </c>
      <c r="E175" t="b">
        <v>0</v>
      </c>
      <c r="F175" t="s">
        <v>3649</v>
      </c>
      <c r="G175" t="s">
        <v>3649</v>
      </c>
      <c r="H175" t="s">
        <v>3650</v>
      </c>
      <c r="I175">
        <v>3365</v>
      </c>
      <c r="J175">
        <v>17115</v>
      </c>
    </row>
    <row r="176" spans="1:10" ht="12.75">
      <c r="A176" t="s">
        <v>3651</v>
      </c>
      <c r="B176" t="s">
        <v>3652</v>
      </c>
      <c r="C176" t="s">
        <v>447</v>
      </c>
      <c r="D176" t="s">
        <v>447</v>
      </c>
      <c r="E176" t="b">
        <v>0</v>
      </c>
      <c r="F176" t="s">
        <v>3649</v>
      </c>
      <c r="G176" t="s">
        <v>3649</v>
      </c>
      <c r="H176" t="s">
        <v>3653</v>
      </c>
      <c r="I176">
        <v>4003</v>
      </c>
      <c r="J176">
        <v>16523</v>
      </c>
    </row>
    <row r="177" spans="1:10" ht="12.75">
      <c r="A177" t="s">
        <v>3654</v>
      </c>
      <c r="B177" t="s">
        <v>3655</v>
      </c>
      <c r="C177" t="s">
        <v>447</v>
      </c>
      <c r="D177" t="s">
        <v>447</v>
      </c>
      <c r="E177" t="b">
        <v>0</v>
      </c>
      <c r="F177" t="s">
        <v>3656</v>
      </c>
      <c r="G177" t="s">
        <v>3656</v>
      </c>
      <c r="H177" t="s">
        <v>3657</v>
      </c>
      <c r="I177">
        <v>5347</v>
      </c>
      <c r="J177">
        <v>17482</v>
      </c>
    </row>
    <row r="178" spans="1:10" ht="12.75">
      <c r="A178" t="s">
        <v>3658</v>
      </c>
      <c r="B178" t="s">
        <v>3659</v>
      </c>
      <c r="C178" t="s">
        <v>447</v>
      </c>
      <c r="D178" t="s">
        <v>447</v>
      </c>
      <c r="E178" t="b">
        <v>0</v>
      </c>
      <c r="F178" t="s">
        <v>3660</v>
      </c>
      <c r="G178" t="s">
        <v>3660</v>
      </c>
      <c r="H178" t="s">
        <v>3661</v>
      </c>
      <c r="I178">
        <v>3397</v>
      </c>
      <c r="J178">
        <v>17561</v>
      </c>
    </row>
    <row r="179" spans="1:10" ht="12.75">
      <c r="A179" t="s">
        <v>3662</v>
      </c>
      <c r="B179" t="s">
        <v>3663</v>
      </c>
      <c r="C179" t="s">
        <v>447</v>
      </c>
      <c r="D179" t="s">
        <v>447</v>
      </c>
      <c r="E179" t="b">
        <v>0</v>
      </c>
      <c r="F179" t="s">
        <v>3664</v>
      </c>
      <c r="G179" t="s">
        <v>3664</v>
      </c>
      <c r="H179" t="s">
        <v>3665</v>
      </c>
      <c r="I179">
        <v>3378</v>
      </c>
      <c r="J179">
        <v>16828</v>
      </c>
    </row>
    <row r="180" spans="1:10" ht="12.75">
      <c r="A180" t="s">
        <v>3666</v>
      </c>
      <c r="B180" t="s">
        <v>3667</v>
      </c>
      <c r="C180" t="s">
        <v>447</v>
      </c>
      <c r="D180" t="s">
        <v>447</v>
      </c>
      <c r="E180" t="b">
        <v>0</v>
      </c>
      <c r="F180" t="s">
        <v>3668</v>
      </c>
      <c r="G180" t="s">
        <v>3668</v>
      </c>
      <c r="H180" t="s">
        <v>3669</v>
      </c>
      <c r="I180">
        <v>3350</v>
      </c>
      <c r="J180">
        <v>16891</v>
      </c>
    </row>
    <row r="181" spans="1:10" ht="12.75">
      <c r="A181" t="s">
        <v>3670</v>
      </c>
      <c r="B181" t="s">
        <v>3671</v>
      </c>
      <c r="C181" t="s">
        <v>447</v>
      </c>
      <c r="D181" t="s">
        <v>447</v>
      </c>
      <c r="E181" t="b">
        <v>0</v>
      </c>
      <c r="F181" t="s">
        <v>3672</v>
      </c>
      <c r="G181" t="s">
        <v>3672</v>
      </c>
      <c r="H181" t="s">
        <v>3673</v>
      </c>
      <c r="I181">
        <v>7864</v>
      </c>
      <c r="J181">
        <v>28718</v>
      </c>
    </row>
    <row r="182" spans="1:10" ht="12.75">
      <c r="A182" t="s">
        <v>3674</v>
      </c>
      <c r="B182" t="s">
        <v>3675</v>
      </c>
      <c r="C182" t="s">
        <v>447</v>
      </c>
      <c r="D182" t="s">
        <v>447</v>
      </c>
      <c r="E182" t="b">
        <v>0</v>
      </c>
      <c r="F182" t="s">
        <v>3672</v>
      </c>
      <c r="G182" t="s">
        <v>3672</v>
      </c>
      <c r="H182" t="s">
        <v>3676</v>
      </c>
      <c r="I182">
        <v>3488</v>
      </c>
      <c r="J182">
        <v>16857</v>
      </c>
    </row>
    <row r="183" spans="1:10" ht="12.75">
      <c r="A183" t="s">
        <v>3677</v>
      </c>
      <c r="B183" t="s">
        <v>3678</v>
      </c>
      <c r="C183" t="s">
        <v>447</v>
      </c>
      <c r="D183" t="s">
        <v>447</v>
      </c>
      <c r="E183" t="b">
        <v>0</v>
      </c>
      <c r="F183" t="s">
        <v>3679</v>
      </c>
      <c r="G183" t="s">
        <v>3679</v>
      </c>
      <c r="H183" t="s">
        <v>3680</v>
      </c>
      <c r="I183">
        <v>3409</v>
      </c>
      <c r="J183">
        <v>30831</v>
      </c>
    </row>
    <row r="184" spans="1:10" ht="12.75">
      <c r="A184" t="s">
        <v>3681</v>
      </c>
      <c r="B184" t="s">
        <v>3682</v>
      </c>
      <c r="C184" t="s">
        <v>447</v>
      </c>
      <c r="D184" t="s">
        <v>447</v>
      </c>
      <c r="E184" t="b">
        <v>0</v>
      </c>
      <c r="F184" t="s">
        <v>3683</v>
      </c>
      <c r="G184" t="s">
        <v>3683</v>
      </c>
      <c r="H184" t="s">
        <v>3684</v>
      </c>
      <c r="I184">
        <v>3401</v>
      </c>
      <c r="J184">
        <v>15635</v>
      </c>
    </row>
    <row r="185" spans="1:10" ht="12.75">
      <c r="A185" t="s">
        <v>3685</v>
      </c>
      <c r="B185" t="s">
        <v>3686</v>
      </c>
      <c r="C185" t="s">
        <v>447</v>
      </c>
      <c r="D185" t="s">
        <v>447</v>
      </c>
      <c r="E185" t="b">
        <v>0</v>
      </c>
      <c r="F185" t="s">
        <v>3135</v>
      </c>
      <c r="G185" t="s">
        <v>3135</v>
      </c>
      <c r="H185" t="s">
        <v>3687</v>
      </c>
      <c r="I185" t="s">
        <v>447</v>
      </c>
      <c r="J185" t="s">
        <v>447</v>
      </c>
    </row>
    <row r="186" spans="1:10" ht="12.75">
      <c r="A186" t="s">
        <v>3688</v>
      </c>
      <c r="B186" t="s">
        <v>3689</v>
      </c>
      <c r="C186" t="s">
        <v>447</v>
      </c>
      <c r="D186" t="s">
        <v>447</v>
      </c>
      <c r="E186" t="b">
        <v>0</v>
      </c>
      <c r="F186" t="s">
        <v>3139</v>
      </c>
      <c r="G186" t="s">
        <v>3139</v>
      </c>
      <c r="H186" t="s">
        <v>3690</v>
      </c>
      <c r="I186" t="s">
        <v>447</v>
      </c>
      <c r="J186" t="s">
        <v>447</v>
      </c>
    </row>
    <row r="187" spans="1:10" ht="12.75">
      <c r="A187" t="s">
        <v>3691</v>
      </c>
      <c r="B187" t="s">
        <v>3692</v>
      </c>
      <c r="C187" t="s">
        <v>447</v>
      </c>
      <c r="D187" t="s">
        <v>447</v>
      </c>
      <c r="E187" t="b">
        <v>0</v>
      </c>
      <c r="F187" t="s">
        <v>3135</v>
      </c>
      <c r="G187" t="s">
        <v>3135</v>
      </c>
      <c r="H187" t="s">
        <v>3693</v>
      </c>
      <c r="I187">
        <v>5140</v>
      </c>
      <c r="J187">
        <v>15804</v>
      </c>
    </row>
    <row r="188" spans="1:10" ht="12.75">
      <c r="A188" t="s">
        <v>3694</v>
      </c>
      <c r="B188" t="s">
        <v>3695</v>
      </c>
      <c r="C188" t="s">
        <v>447</v>
      </c>
      <c r="D188" t="s">
        <v>447</v>
      </c>
      <c r="E188" t="b">
        <v>0</v>
      </c>
      <c r="F188" t="s">
        <v>3139</v>
      </c>
      <c r="G188" t="s">
        <v>3139</v>
      </c>
      <c r="H188" t="s">
        <v>3696</v>
      </c>
      <c r="I188">
        <v>5884</v>
      </c>
      <c r="J188">
        <v>16194</v>
      </c>
    </row>
    <row r="189" spans="1:10" ht="12.75">
      <c r="A189" t="s">
        <v>3697</v>
      </c>
      <c r="B189" t="s">
        <v>3698</v>
      </c>
      <c r="C189" t="s">
        <v>447</v>
      </c>
      <c r="D189" t="s">
        <v>447</v>
      </c>
      <c r="E189" t="b">
        <v>0</v>
      </c>
      <c r="F189" t="s">
        <v>3699</v>
      </c>
      <c r="G189" t="s">
        <v>3699</v>
      </c>
      <c r="H189" t="s">
        <v>3700</v>
      </c>
      <c r="I189">
        <v>3443</v>
      </c>
      <c r="J189">
        <v>1989</v>
      </c>
    </row>
    <row r="190" spans="1:10" ht="12.75">
      <c r="A190" t="s">
        <v>3701</v>
      </c>
      <c r="B190" t="s">
        <v>3702</v>
      </c>
      <c r="C190" t="s">
        <v>447</v>
      </c>
      <c r="D190" t="s">
        <v>447</v>
      </c>
      <c r="E190" t="b">
        <v>0</v>
      </c>
      <c r="F190" t="s">
        <v>3703</v>
      </c>
      <c r="G190" t="s">
        <v>3703</v>
      </c>
      <c r="H190" t="s">
        <v>3704</v>
      </c>
      <c r="I190" t="s">
        <v>447</v>
      </c>
      <c r="J190" t="s">
        <v>447</v>
      </c>
    </row>
    <row r="191" spans="1:10" ht="12.75">
      <c r="A191" t="s">
        <v>3705</v>
      </c>
      <c r="B191" t="s">
        <v>3706</v>
      </c>
      <c r="C191" t="s">
        <v>447</v>
      </c>
      <c r="D191" t="s">
        <v>447</v>
      </c>
      <c r="E191" t="b">
        <v>0</v>
      </c>
      <c r="F191" t="s">
        <v>3707</v>
      </c>
      <c r="G191" t="s">
        <v>3707</v>
      </c>
      <c r="H191" t="s">
        <v>3708</v>
      </c>
      <c r="I191">
        <v>4336</v>
      </c>
      <c r="J191">
        <v>15961</v>
      </c>
    </row>
    <row r="192" spans="1:10" ht="12.75">
      <c r="A192" t="s">
        <v>3709</v>
      </c>
      <c r="B192" t="s">
        <v>3710</v>
      </c>
      <c r="C192" t="s">
        <v>447</v>
      </c>
      <c r="D192" t="s">
        <v>447</v>
      </c>
      <c r="E192" t="b">
        <v>0</v>
      </c>
      <c r="F192" t="s">
        <v>3672</v>
      </c>
      <c r="G192" t="s">
        <v>3672</v>
      </c>
      <c r="H192" t="s">
        <v>3711</v>
      </c>
      <c r="I192">
        <v>3561</v>
      </c>
      <c r="J192">
        <v>15699</v>
      </c>
    </row>
    <row r="193" spans="1:10" ht="12.75">
      <c r="A193" t="s">
        <v>3712</v>
      </c>
      <c r="B193" t="s">
        <v>3713</v>
      </c>
      <c r="C193" t="s">
        <v>447</v>
      </c>
      <c r="D193" t="s">
        <v>447</v>
      </c>
      <c r="E193" t="b">
        <v>0</v>
      </c>
      <c r="F193" t="s">
        <v>3714</v>
      </c>
      <c r="G193" t="s">
        <v>3714</v>
      </c>
      <c r="H193" t="s">
        <v>3715</v>
      </c>
      <c r="I193">
        <v>3730</v>
      </c>
      <c r="J193" t="s">
        <v>3716</v>
      </c>
    </row>
    <row r="194" spans="1:10" ht="12.75">
      <c r="A194" t="s">
        <v>3717</v>
      </c>
      <c r="B194" t="s">
        <v>3718</v>
      </c>
      <c r="C194" t="s">
        <v>447</v>
      </c>
      <c r="D194" t="s">
        <v>447</v>
      </c>
      <c r="E194" t="b">
        <v>0</v>
      </c>
      <c r="F194" t="s">
        <v>3719</v>
      </c>
      <c r="G194" t="s">
        <v>3719</v>
      </c>
      <c r="H194" t="s">
        <v>3720</v>
      </c>
      <c r="I194">
        <v>5980</v>
      </c>
      <c r="J194">
        <v>15836</v>
      </c>
    </row>
    <row r="195" spans="1:10" ht="12.75">
      <c r="A195" t="s">
        <v>3721</v>
      </c>
      <c r="B195" t="s">
        <v>3722</v>
      </c>
      <c r="C195" t="s">
        <v>447</v>
      </c>
      <c r="D195" t="s">
        <v>447</v>
      </c>
      <c r="E195" t="b">
        <v>0</v>
      </c>
      <c r="F195" t="s">
        <v>3723</v>
      </c>
      <c r="G195" t="s">
        <v>3723</v>
      </c>
      <c r="H195" t="s">
        <v>3724</v>
      </c>
      <c r="I195">
        <v>3727</v>
      </c>
      <c r="J195">
        <v>15859</v>
      </c>
    </row>
    <row r="196" spans="1:10" ht="12.75">
      <c r="A196" t="s">
        <v>3725</v>
      </c>
      <c r="B196" t="s">
        <v>20</v>
      </c>
      <c r="C196" t="s">
        <v>447</v>
      </c>
      <c r="D196" t="s">
        <v>447</v>
      </c>
      <c r="E196" t="b">
        <v>0</v>
      </c>
      <c r="F196" t="s">
        <v>3726</v>
      </c>
      <c r="G196" t="s">
        <v>3726</v>
      </c>
      <c r="H196" t="s">
        <v>3727</v>
      </c>
      <c r="I196">
        <v>3364</v>
      </c>
      <c r="J196">
        <v>18050</v>
      </c>
    </row>
    <row r="197" spans="1:10" ht="12.75">
      <c r="A197" t="s">
        <v>3728</v>
      </c>
      <c r="B197" t="s">
        <v>3729</v>
      </c>
      <c r="C197" t="s">
        <v>447</v>
      </c>
      <c r="D197" t="s">
        <v>447</v>
      </c>
      <c r="E197" t="b">
        <v>0</v>
      </c>
      <c r="F197" t="s">
        <v>3730</v>
      </c>
      <c r="G197" t="s">
        <v>3730</v>
      </c>
      <c r="H197" t="s">
        <v>3731</v>
      </c>
      <c r="I197">
        <v>5407</v>
      </c>
      <c r="J197">
        <v>16327</v>
      </c>
    </row>
    <row r="198" spans="1:10" ht="12.75">
      <c r="A198" t="s">
        <v>447</v>
      </c>
      <c r="B198" t="s">
        <v>3732</v>
      </c>
      <c r="C198" t="s">
        <v>447</v>
      </c>
      <c r="D198" t="s">
        <v>447</v>
      </c>
      <c r="E198" t="b">
        <v>0</v>
      </c>
      <c r="F198" t="s">
        <v>3733</v>
      </c>
      <c r="G198" t="s">
        <v>3733</v>
      </c>
      <c r="H198" t="s">
        <v>3734</v>
      </c>
      <c r="I198">
        <v>4284</v>
      </c>
      <c r="J198">
        <v>16953</v>
      </c>
    </row>
    <row r="199" spans="1:10" ht="12.75">
      <c r="A199" t="s">
        <v>3735</v>
      </c>
      <c r="B199" t="s">
        <v>3736</v>
      </c>
      <c r="C199" t="s">
        <v>447</v>
      </c>
      <c r="D199" t="s">
        <v>447</v>
      </c>
      <c r="E199" t="b">
        <v>0</v>
      </c>
      <c r="F199" t="s">
        <v>3737</v>
      </c>
      <c r="G199" t="s">
        <v>3737</v>
      </c>
      <c r="H199" t="s">
        <v>3738</v>
      </c>
      <c r="I199">
        <v>6235</v>
      </c>
      <c r="J199">
        <v>15682</v>
      </c>
    </row>
    <row r="200" spans="1:10" ht="12.75">
      <c r="A200" t="s">
        <v>3739</v>
      </c>
      <c r="B200" t="s">
        <v>3740</v>
      </c>
      <c r="C200" t="s">
        <v>447</v>
      </c>
      <c r="D200" t="s">
        <v>447</v>
      </c>
      <c r="E200" t="b">
        <v>0</v>
      </c>
      <c r="F200" t="s">
        <v>3741</v>
      </c>
      <c r="G200" t="s">
        <v>3741</v>
      </c>
      <c r="H200" t="s">
        <v>3742</v>
      </c>
      <c r="I200">
        <v>6453</v>
      </c>
      <c r="J200">
        <v>15919</v>
      </c>
    </row>
    <row r="201" spans="1:10" ht="12.75">
      <c r="A201" t="s">
        <v>3743</v>
      </c>
      <c r="B201" t="s">
        <v>3744</v>
      </c>
      <c r="C201" t="s">
        <v>447</v>
      </c>
      <c r="D201" t="s">
        <v>447</v>
      </c>
      <c r="E201" t="b">
        <v>0</v>
      </c>
      <c r="F201" t="s">
        <v>3745</v>
      </c>
      <c r="G201" t="s">
        <v>3745</v>
      </c>
      <c r="H201" t="s">
        <v>3746</v>
      </c>
      <c r="I201">
        <v>3343</v>
      </c>
      <c r="J201">
        <v>16977</v>
      </c>
    </row>
    <row r="202" spans="1:10" ht="12.75">
      <c r="A202" t="s">
        <v>3747</v>
      </c>
      <c r="B202" t="s">
        <v>3748</v>
      </c>
      <c r="C202" t="s">
        <v>447</v>
      </c>
      <c r="D202" t="s">
        <v>447</v>
      </c>
      <c r="E202" t="b">
        <v>0</v>
      </c>
      <c r="F202" t="s">
        <v>3749</v>
      </c>
      <c r="G202" t="s">
        <v>3749</v>
      </c>
      <c r="H202" t="s">
        <v>3750</v>
      </c>
      <c r="I202">
        <v>4192</v>
      </c>
      <c r="J202">
        <v>30882</v>
      </c>
    </row>
    <row r="203" spans="1:10" ht="12.75">
      <c r="A203" t="s">
        <v>3751</v>
      </c>
      <c r="B203" t="s">
        <v>3752</v>
      </c>
      <c r="C203" t="s">
        <v>447</v>
      </c>
      <c r="D203" t="s">
        <v>447</v>
      </c>
      <c r="E203" t="b">
        <v>0</v>
      </c>
      <c r="F203" t="s">
        <v>3753</v>
      </c>
      <c r="G203" t="s">
        <v>3753</v>
      </c>
      <c r="H203" t="s">
        <v>3754</v>
      </c>
      <c r="I203">
        <v>3645</v>
      </c>
      <c r="J203">
        <v>15873</v>
      </c>
    </row>
    <row r="204" spans="1:10" ht="12.75">
      <c r="A204" t="s">
        <v>3755</v>
      </c>
      <c r="B204" t="s">
        <v>3756</v>
      </c>
      <c r="C204" t="s">
        <v>447</v>
      </c>
      <c r="D204" t="s">
        <v>447</v>
      </c>
      <c r="E204" t="b">
        <v>0</v>
      </c>
      <c r="F204" t="s">
        <v>3757</v>
      </c>
      <c r="G204" t="s">
        <v>3757</v>
      </c>
      <c r="H204" t="s">
        <v>3758</v>
      </c>
      <c r="I204">
        <v>5988</v>
      </c>
      <c r="J204">
        <v>37737</v>
      </c>
    </row>
    <row r="205" spans="1:10" ht="12.75">
      <c r="A205" t="s">
        <v>3759</v>
      </c>
      <c r="B205" t="s">
        <v>3760</v>
      </c>
      <c r="C205" t="s">
        <v>447</v>
      </c>
      <c r="D205" t="s">
        <v>447</v>
      </c>
      <c r="E205" t="b">
        <v>0</v>
      </c>
      <c r="F205" t="s">
        <v>3761</v>
      </c>
      <c r="G205" t="s">
        <v>3761</v>
      </c>
      <c r="H205" t="s">
        <v>3762</v>
      </c>
      <c r="I205">
        <v>6642</v>
      </c>
      <c r="J205">
        <v>371</v>
      </c>
    </row>
    <row r="206" spans="1:10" ht="12.75">
      <c r="A206" t="s">
        <v>3763</v>
      </c>
      <c r="B206" t="s">
        <v>3764</v>
      </c>
      <c r="C206" t="s">
        <v>447</v>
      </c>
      <c r="D206" t="s">
        <v>447</v>
      </c>
      <c r="E206" t="b">
        <v>0</v>
      </c>
      <c r="F206" t="s">
        <v>3614</v>
      </c>
      <c r="G206" t="s">
        <v>3614</v>
      </c>
      <c r="H206" t="s">
        <v>3765</v>
      </c>
      <c r="I206">
        <v>4228</v>
      </c>
      <c r="J206">
        <v>17981</v>
      </c>
    </row>
    <row r="207" spans="1:10" ht="12.75">
      <c r="A207" t="s">
        <v>3766</v>
      </c>
      <c r="B207" t="s">
        <v>3767</v>
      </c>
      <c r="C207" t="s">
        <v>447</v>
      </c>
      <c r="D207" t="s">
        <v>447</v>
      </c>
      <c r="E207" t="b">
        <v>0</v>
      </c>
      <c r="F207" t="s">
        <v>3768</v>
      </c>
      <c r="G207" t="s">
        <v>3768</v>
      </c>
      <c r="H207" t="s">
        <v>3769</v>
      </c>
      <c r="I207">
        <v>3578</v>
      </c>
      <c r="J207">
        <v>16136</v>
      </c>
    </row>
    <row r="208" spans="1:10" ht="12.75">
      <c r="A208" t="s">
        <v>3770</v>
      </c>
      <c r="B208" t="s">
        <v>3659</v>
      </c>
      <c r="C208" t="s">
        <v>447</v>
      </c>
      <c r="D208" t="s">
        <v>447</v>
      </c>
      <c r="E208" t="b">
        <v>0</v>
      </c>
      <c r="F208" t="s">
        <v>3660</v>
      </c>
      <c r="G208" t="s">
        <v>3660</v>
      </c>
      <c r="H208" t="s">
        <v>3661</v>
      </c>
      <c r="I208">
        <v>3397</v>
      </c>
      <c r="J208">
        <v>17561</v>
      </c>
    </row>
    <row r="209" spans="1:10" ht="12.75">
      <c r="A209" t="s">
        <v>3771</v>
      </c>
      <c r="B209" t="s">
        <v>3772</v>
      </c>
      <c r="C209" t="s">
        <v>447</v>
      </c>
      <c r="D209" t="s">
        <v>447</v>
      </c>
      <c r="E209" t="b">
        <v>0</v>
      </c>
      <c r="F209" t="s">
        <v>3773</v>
      </c>
      <c r="G209" t="s">
        <v>3773</v>
      </c>
      <c r="H209" t="s">
        <v>3774</v>
      </c>
      <c r="I209">
        <v>3774</v>
      </c>
      <c r="J209">
        <v>16283</v>
      </c>
    </row>
    <row r="210" spans="1:10" ht="12.75">
      <c r="A210" t="s">
        <v>3775</v>
      </c>
      <c r="B210" t="s">
        <v>3776</v>
      </c>
      <c r="C210" t="s">
        <v>447</v>
      </c>
      <c r="D210" t="s">
        <v>447</v>
      </c>
      <c r="E210" t="b">
        <v>0</v>
      </c>
      <c r="F210" t="s">
        <v>3777</v>
      </c>
      <c r="G210" t="s">
        <v>3777</v>
      </c>
      <c r="H210" t="s">
        <v>3778</v>
      </c>
      <c r="I210">
        <v>5063</v>
      </c>
      <c r="J210">
        <v>28839</v>
      </c>
    </row>
    <row r="211" spans="1:10" ht="12.75">
      <c r="A211" t="s">
        <v>3779</v>
      </c>
      <c r="B211" t="s">
        <v>2124</v>
      </c>
      <c r="C211" t="s">
        <v>447</v>
      </c>
      <c r="D211" t="s">
        <v>447</v>
      </c>
      <c r="E211" t="b">
        <v>0</v>
      </c>
      <c r="F211" t="s">
        <v>3780</v>
      </c>
      <c r="G211" t="s">
        <v>3780</v>
      </c>
      <c r="H211" t="s">
        <v>3781</v>
      </c>
      <c r="I211">
        <v>3359</v>
      </c>
      <c r="J211">
        <v>16189</v>
      </c>
    </row>
    <row r="212" spans="1:10" ht="12.75">
      <c r="A212" t="s">
        <v>3782</v>
      </c>
      <c r="B212" t="s">
        <v>3783</v>
      </c>
      <c r="C212" t="s">
        <v>447</v>
      </c>
      <c r="D212" t="s">
        <v>447</v>
      </c>
      <c r="E212" t="b">
        <v>0</v>
      </c>
      <c r="F212" t="s">
        <v>3784</v>
      </c>
      <c r="G212" t="s">
        <v>3784</v>
      </c>
      <c r="H212" t="s">
        <v>3785</v>
      </c>
      <c r="I212">
        <v>3789</v>
      </c>
      <c r="J212">
        <v>17285</v>
      </c>
    </row>
    <row r="213" spans="1:10" ht="12.75">
      <c r="A213" t="s">
        <v>3786</v>
      </c>
      <c r="B213" t="s">
        <v>3787</v>
      </c>
      <c r="C213" t="s">
        <v>447</v>
      </c>
      <c r="D213" t="s">
        <v>447</v>
      </c>
      <c r="E213" t="b">
        <v>0</v>
      </c>
      <c r="F213" t="s">
        <v>3788</v>
      </c>
      <c r="G213" t="s">
        <v>3788</v>
      </c>
      <c r="H213" t="s">
        <v>3789</v>
      </c>
      <c r="I213">
        <v>7871</v>
      </c>
      <c r="J213">
        <v>16894</v>
      </c>
    </row>
    <row r="214" spans="1:10" ht="12.75">
      <c r="A214" t="s">
        <v>447</v>
      </c>
      <c r="B214" t="s">
        <v>3790</v>
      </c>
      <c r="C214" t="s">
        <v>447</v>
      </c>
      <c r="D214" t="s">
        <v>447</v>
      </c>
      <c r="E214" t="b">
        <v>0</v>
      </c>
      <c r="F214" t="s">
        <v>3656</v>
      </c>
      <c r="G214" t="s">
        <v>3656</v>
      </c>
      <c r="H214" t="s">
        <v>3657</v>
      </c>
      <c r="I214">
        <v>5347</v>
      </c>
      <c r="J214">
        <v>17482</v>
      </c>
    </row>
    <row r="215" spans="1:10" ht="12.75">
      <c r="A215" t="s">
        <v>3791</v>
      </c>
      <c r="B215" t="s">
        <v>3792</v>
      </c>
      <c r="C215" t="s">
        <v>447</v>
      </c>
      <c r="D215" t="s">
        <v>447</v>
      </c>
      <c r="E215" t="b">
        <v>0</v>
      </c>
      <c r="F215" t="s">
        <v>3793</v>
      </c>
      <c r="G215" t="s">
        <v>3793</v>
      </c>
      <c r="H215" t="s">
        <v>3794</v>
      </c>
      <c r="I215">
        <v>3614</v>
      </c>
      <c r="J215">
        <v>33541</v>
      </c>
    </row>
    <row r="216" spans="1:10" ht="12.75">
      <c r="A216" t="s">
        <v>3795</v>
      </c>
      <c r="B216" t="s">
        <v>3796</v>
      </c>
      <c r="C216" t="s">
        <v>447</v>
      </c>
      <c r="D216" t="s">
        <v>447</v>
      </c>
      <c r="E216" t="b">
        <v>0</v>
      </c>
      <c r="F216" t="s">
        <v>3797</v>
      </c>
      <c r="G216" t="s">
        <v>3797</v>
      </c>
      <c r="H216" t="s">
        <v>3798</v>
      </c>
      <c r="I216">
        <v>4208</v>
      </c>
      <c r="J216">
        <v>16208</v>
      </c>
    </row>
    <row r="217" spans="1:10" ht="12.75">
      <c r="A217" t="s">
        <v>3799</v>
      </c>
      <c r="B217" t="s">
        <v>3800</v>
      </c>
      <c r="C217" t="s">
        <v>447</v>
      </c>
      <c r="D217" t="s">
        <v>447</v>
      </c>
      <c r="E217" t="b">
        <v>0</v>
      </c>
      <c r="F217" t="s">
        <v>3801</v>
      </c>
      <c r="G217" t="s">
        <v>3801</v>
      </c>
      <c r="H217" t="s">
        <v>3802</v>
      </c>
      <c r="I217">
        <v>4349</v>
      </c>
      <c r="J217">
        <v>16160</v>
      </c>
    </row>
    <row r="218" spans="1:10" ht="12.75">
      <c r="A218" t="s">
        <v>3803</v>
      </c>
      <c r="B218" t="s">
        <v>3804</v>
      </c>
      <c r="C218" t="s">
        <v>447</v>
      </c>
      <c r="D218" t="s">
        <v>447</v>
      </c>
      <c r="E218" t="b">
        <v>0</v>
      </c>
      <c r="F218" t="s">
        <v>3805</v>
      </c>
      <c r="G218" t="s">
        <v>3805</v>
      </c>
      <c r="H218" t="s">
        <v>3806</v>
      </c>
      <c r="I218">
        <v>4315</v>
      </c>
      <c r="J218">
        <v>16288</v>
      </c>
    </row>
    <row r="219" spans="1:10" ht="12.75">
      <c r="A219" t="s">
        <v>3807</v>
      </c>
      <c r="B219" t="s">
        <v>3808</v>
      </c>
      <c r="C219" t="s">
        <v>447</v>
      </c>
      <c r="D219" t="s">
        <v>447</v>
      </c>
      <c r="E219" t="b">
        <v>0</v>
      </c>
      <c r="F219" t="s">
        <v>3809</v>
      </c>
      <c r="G219" t="s">
        <v>3809</v>
      </c>
      <c r="H219" t="s">
        <v>3810</v>
      </c>
      <c r="I219">
        <v>3455</v>
      </c>
      <c r="J219">
        <v>17588</v>
      </c>
    </row>
    <row r="220" spans="1:10" ht="12.75">
      <c r="A220" t="s">
        <v>3811</v>
      </c>
      <c r="B220" t="s">
        <v>3812</v>
      </c>
      <c r="C220" t="s">
        <v>447</v>
      </c>
      <c r="D220" t="s">
        <v>447</v>
      </c>
      <c r="E220" t="b">
        <v>0</v>
      </c>
      <c r="F220" t="s">
        <v>3813</v>
      </c>
      <c r="G220" t="s">
        <v>3813</v>
      </c>
      <c r="H220" t="s">
        <v>3814</v>
      </c>
      <c r="I220">
        <v>3373</v>
      </c>
      <c r="J220">
        <v>16643</v>
      </c>
    </row>
    <row r="221" spans="1:10" ht="12.75">
      <c r="A221" t="s">
        <v>3815</v>
      </c>
      <c r="B221" t="s">
        <v>3816</v>
      </c>
      <c r="C221" t="s">
        <v>447</v>
      </c>
      <c r="D221" t="s">
        <v>447</v>
      </c>
      <c r="E221" t="b">
        <v>0</v>
      </c>
      <c r="F221" t="s">
        <v>3817</v>
      </c>
      <c r="G221" t="s">
        <v>3817</v>
      </c>
      <c r="H221" t="s">
        <v>3818</v>
      </c>
      <c r="I221">
        <v>4407</v>
      </c>
      <c r="J221">
        <v>33574</v>
      </c>
    </row>
    <row r="222" spans="1:10" ht="12.75">
      <c r="A222" t="s">
        <v>3819</v>
      </c>
      <c r="B222" t="s">
        <v>3820</v>
      </c>
      <c r="C222" t="s">
        <v>447</v>
      </c>
      <c r="D222" t="s">
        <v>447</v>
      </c>
      <c r="E222" t="b">
        <v>0</v>
      </c>
      <c r="F222" t="s">
        <v>3821</v>
      </c>
      <c r="G222" t="s">
        <v>3821</v>
      </c>
      <c r="H222" t="s">
        <v>3822</v>
      </c>
      <c r="I222">
        <v>3323</v>
      </c>
      <c r="J222">
        <v>16680</v>
      </c>
    </row>
    <row r="223" spans="1:10" ht="12.75">
      <c r="A223" t="s">
        <v>3823</v>
      </c>
      <c r="B223" t="s">
        <v>3824</v>
      </c>
      <c r="C223" t="s">
        <v>447</v>
      </c>
      <c r="D223" t="s">
        <v>447</v>
      </c>
      <c r="E223" t="b">
        <v>0</v>
      </c>
      <c r="F223" t="s">
        <v>3825</v>
      </c>
      <c r="G223" t="s">
        <v>3825</v>
      </c>
      <c r="H223" t="s">
        <v>3826</v>
      </c>
      <c r="I223">
        <v>3321</v>
      </c>
      <c r="J223">
        <v>15414</v>
      </c>
    </row>
    <row r="224" spans="1:10" ht="12.75">
      <c r="A224" t="s">
        <v>3827</v>
      </c>
      <c r="B224" t="s">
        <v>3828</v>
      </c>
      <c r="C224" t="s">
        <v>447</v>
      </c>
      <c r="D224" t="s">
        <v>447</v>
      </c>
      <c r="E224" t="b">
        <v>0</v>
      </c>
      <c r="F224" t="s">
        <v>3829</v>
      </c>
      <c r="G224" t="s">
        <v>3829</v>
      </c>
      <c r="H224" t="s">
        <v>3830</v>
      </c>
      <c r="I224">
        <v>4368</v>
      </c>
      <c r="J224">
        <v>15625</v>
      </c>
    </row>
    <row r="225" spans="1:10" ht="12.75">
      <c r="A225" t="s">
        <v>3831</v>
      </c>
      <c r="B225" t="s">
        <v>3832</v>
      </c>
      <c r="C225" t="s">
        <v>447</v>
      </c>
      <c r="D225" t="s">
        <v>447</v>
      </c>
      <c r="E225" t="b">
        <v>0</v>
      </c>
      <c r="F225" t="s">
        <v>3833</v>
      </c>
      <c r="G225" t="s">
        <v>3833</v>
      </c>
      <c r="H225" t="s">
        <v>3834</v>
      </c>
      <c r="I225">
        <v>3470</v>
      </c>
      <c r="J225">
        <v>17509</v>
      </c>
    </row>
    <row r="226" spans="1:8" ht="12.75">
      <c r="A226" t="s">
        <v>3835</v>
      </c>
      <c r="F226" t="s">
        <v>3836</v>
      </c>
      <c r="H226" t="s">
        <v>3837</v>
      </c>
    </row>
    <row r="227" spans="1:10" ht="12.75">
      <c r="A227" t="s">
        <v>3838</v>
      </c>
      <c r="B227" t="s">
        <v>3839</v>
      </c>
      <c r="C227" t="s">
        <v>447</v>
      </c>
      <c r="D227" t="s">
        <v>447</v>
      </c>
      <c r="E227" t="b">
        <v>0</v>
      </c>
      <c r="F227" t="s">
        <v>3840</v>
      </c>
      <c r="G227" t="s">
        <v>3840</v>
      </c>
      <c r="H227" t="s">
        <v>3841</v>
      </c>
      <c r="I227">
        <v>17396598</v>
      </c>
      <c r="J227">
        <v>49252</v>
      </c>
    </row>
    <row r="228" spans="1:10" ht="12.75">
      <c r="A228" t="s">
        <v>447</v>
      </c>
      <c r="B228" t="s">
        <v>3842</v>
      </c>
      <c r="C228" t="s">
        <v>447</v>
      </c>
      <c r="D228" t="s">
        <v>447</v>
      </c>
      <c r="E228" t="b">
        <v>0</v>
      </c>
      <c r="F228" t="s">
        <v>3843</v>
      </c>
      <c r="G228" t="s">
        <v>3843</v>
      </c>
      <c r="H228" t="s">
        <v>3844</v>
      </c>
      <c r="I228">
        <v>10474</v>
      </c>
      <c r="J228">
        <v>1438</v>
      </c>
    </row>
    <row r="229" spans="1:10" ht="12.75">
      <c r="A229" t="s">
        <v>3845</v>
      </c>
      <c r="B229" t="s">
        <v>3846</v>
      </c>
      <c r="C229" t="s">
        <v>447</v>
      </c>
      <c r="D229" t="s">
        <v>447</v>
      </c>
      <c r="E229" t="b">
        <v>0</v>
      </c>
      <c r="F229" t="s">
        <v>3847</v>
      </c>
      <c r="G229" t="s">
        <v>3847</v>
      </c>
      <c r="H229" t="s">
        <v>3848</v>
      </c>
      <c r="I229">
        <v>17396640</v>
      </c>
      <c r="J229">
        <v>50604</v>
      </c>
    </row>
    <row r="230" spans="1:10" ht="12.75">
      <c r="A230" t="s">
        <v>3849</v>
      </c>
      <c r="B230" t="s">
        <v>3850</v>
      </c>
      <c r="C230" t="s">
        <v>447</v>
      </c>
      <c r="D230" t="s">
        <v>447</v>
      </c>
      <c r="E230" t="b">
        <v>0</v>
      </c>
      <c r="F230" t="s">
        <v>3851</v>
      </c>
      <c r="G230" t="s">
        <v>3851</v>
      </c>
      <c r="H230" t="s">
        <v>3852</v>
      </c>
      <c r="I230">
        <v>7183</v>
      </c>
      <c r="J230">
        <v>28096</v>
      </c>
    </row>
    <row r="231" spans="1:10" ht="12.75">
      <c r="A231" t="s">
        <v>3853</v>
      </c>
      <c r="B231" t="s">
        <v>3854</v>
      </c>
      <c r="C231" t="s">
        <v>447</v>
      </c>
      <c r="D231" t="s">
        <v>447</v>
      </c>
      <c r="E231" t="b">
        <v>0</v>
      </c>
      <c r="F231" t="s">
        <v>3855</v>
      </c>
      <c r="G231" t="s">
        <v>3855</v>
      </c>
      <c r="H231" t="s">
        <v>3856</v>
      </c>
      <c r="I231">
        <v>7870</v>
      </c>
      <c r="J231">
        <v>1665</v>
      </c>
    </row>
    <row r="232" spans="1:10" ht="12.75">
      <c r="A232" t="s">
        <v>3857</v>
      </c>
      <c r="B232" t="s">
        <v>3858</v>
      </c>
      <c r="C232" t="s">
        <v>447</v>
      </c>
      <c r="D232" t="s">
        <v>447</v>
      </c>
      <c r="E232" t="b">
        <v>0</v>
      </c>
      <c r="F232" t="s">
        <v>3859</v>
      </c>
      <c r="G232" t="s">
        <v>3859</v>
      </c>
      <c r="H232" t="s">
        <v>3860</v>
      </c>
      <c r="I232">
        <v>3881</v>
      </c>
      <c r="J232">
        <v>16345</v>
      </c>
    </row>
    <row r="233" spans="1:10" ht="12.75">
      <c r="A233" t="s">
        <v>3861</v>
      </c>
      <c r="B233" t="s">
        <v>3862</v>
      </c>
      <c r="C233" t="s">
        <v>447</v>
      </c>
      <c r="D233" t="s">
        <v>447</v>
      </c>
      <c r="E233" t="b">
        <v>0</v>
      </c>
      <c r="F233" t="s">
        <v>3851</v>
      </c>
      <c r="G233" t="s">
        <v>3851</v>
      </c>
      <c r="H233" t="s">
        <v>3863</v>
      </c>
      <c r="I233">
        <v>6864</v>
      </c>
      <c r="J233">
        <v>27859</v>
      </c>
    </row>
    <row r="234" spans="1:10" ht="12.75">
      <c r="A234" t="s">
        <v>3864</v>
      </c>
      <c r="B234" t="s">
        <v>3865</v>
      </c>
      <c r="C234" t="s">
        <v>447</v>
      </c>
      <c r="D234" t="s">
        <v>447</v>
      </c>
      <c r="E234" t="b">
        <v>0</v>
      </c>
      <c r="F234" t="s">
        <v>3866</v>
      </c>
      <c r="G234" t="s">
        <v>3866</v>
      </c>
      <c r="H234" t="s">
        <v>3867</v>
      </c>
      <c r="I234">
        <v>3423</v>
      </c>
      <c r="J234">
        <v>15603</v>
      </c>
    </row>
    <row r="235" spans="1:10" ht="12.75">
      <c r="A235" t="s">
        <v>3868</v>
      </c>
      <c r="B235" t="s">
        <v>3869</v>
      </c>
      <c r="C235" t="s">
        <v>447</v>
      </c>
      <c r="D235" t="s">
        <v>447</v>
      </c>
      <c r="E235" t="b">
        <v>0</v>
      </c>
      <c r="F235" t="s">
        <v>3870</v>
      </c>
      <c r="G235" t="s">
        <v>3870</v>
      </c>
      <c r="H235" t="s">
        <v>3871</v>
      </c>
      <c r="I235">
        <v>3483</v>
      </c>
      <c r="J235">
        <v>16414</v>
      </c>
    </row>
    <row r="236" spans="1:10" ht="12.75">
      <c r="A236" t="s">
        <v>3872</v>
      </c>
      <c r="B236" t="s">
        <v>3873</v>
      </c>
      <c r="C236" t="s">
        <v>447</v>
      </c>
      <c r="D236" t="s">
        <v>447</v>
      </c>
      <c r="E236" t="b">
        <v>0</v>
      </c>
      <c r="F236" t="s">
        <v>3866</v>
      </c>
      <c r="G236" t="s">
        <v>3866</v>
      </c>
      <c r="H236" t="s">
        <v>3874</v>
      </c>
      <c r="I236">
        <v>3697</v>
      </c>
      <c r="J236">
        <v>17191</v>
      </c>
    </row>
    <row r="237" spans="1:10" ht="12.75">
      <c r="A237" t="s">
        <v>3875</v>
      </c>
      <c r="B237" t="s">
        <v>3876</v>
      </c>
      <c r="C237" t="s">
        <v>447</v>
      </c>
      <c r="D237" t="s">
        <v>447</v>
      </c>
      <c r="E237" t="b">
        <v>0</v>
      </c>
      <c r="F237" t="s">
        <v>3877</v>
      </c>
      <c r="G237" t="s">
        <v>3877</v>
      </c>
      <c r="H237" t="s">
        <v>3878</v>
      </c>
      <c r="I237">
        <v>3532</v>
      </c>
      <c r="J237">
        <v>48430</v>
      </c>
    </row>
    <row r="238" spans="1:10" ht="12.75">
      <c r="A238" t="s">
        <v>3879</v>
      </c>
      <c r="B238" t="s">
        <v>3880</v>
      </c>
      <c r="C238" t="s">
        <v>447</v>
      </c>
      <c r="D238" t="s">
        <v>447</v>
      </c>
      <c r="E238" t="b">
        <v>0</v>
      </c>
      <c r="F238" t="s">
        <v>3881</v>
      </c>
      <c r="G238" t="s">
        <v>3881</v>
      </c>
      <c r="H238" t="s">
        <v>3882</v>
      </c>
      <c r="I238">
        <v>472025287</v>
      </c>
      <c r="J238" t="s">
        <v>447</v>
      </c>
    </row>
    <row r="239" spans="1:10" ht="12.75">
      <c r="A239" t="s">
        <v>3883</v>
      </c>
      <c r="B239" t="s">
        <v>3884</v>
      </c>
      <c r="C239" t="s">
        <v>447</v>
      </c>
      <c r="D239" t="s">
        <v>447</v>
      </c>
      <c r="E239" t="b">
        <v>0</v>
      </c>
      <c r="F239" t="s">
        <v>3885</v>
      </c>
      <c r="G239" t="s">
        <v>3885</v>
      </c>
      <c r="H239" t="s">
        <v>3886</v>
      </c>
      <c r="I239">
        <v>47205288</v>
      </c>
      <c r="J239" t="s">
        <v>447</v>
      </c>
    </row>
    <row r="240" spans="1:10" ht="12.75">
      <c r="A240" t="s">
        <v>3887</v>
      </c>
      <c r="B240" t="s">
        <v>3888</v>
      </c>
      <c r="C240" t="s">
        <v>447</v>
      </c>
      <c r="D240" t="s">
        <v>447</v>
      </c>
      <c r="E240" t="b">
        <v>0</v>
      </c>
      <c r="F240" t="s">
        <v>3889</v>
      </c>
      <c r="G240" t="s">
        <v>3889</v>
      </c>
      <c r="H240" t="s">
        <v>3890</v>
      </c>
      <c r="I240">
        <v>3441</v>
      </c>
      <c r="J240" t="s">
        <v>3891</v>
      </c>
    </row>
    <row r="241" spans="1:10" ht="12.75">
      <c r="A241" t="s">
        <v>3892</v>
      </c>
      <c r="B241" t="s">
        <v>3893</v>
      </c>
      <c r="C241" t="s">
        <v>447</v>
      </c>
      <c r="D241" t="s">
        <v>447</v>
      </c>
      <c r="E241" t="b">
        <v>0</v>
      </c>
      <c r="F241" t="s">
        <v>3894</v>
      </c>
      <c r="G241" t="s">
        <v>3894</v>
      </c>
      <c r="H241" t="s">
        <v>3895</v>
      </c>
      <c r="I241">
        <v>47205289</v>
      </c>
      <c r="J241" t="s">
        <v>447</v>
      </c>
    </row>
    <row r="242" spans="1:10" ht="12.75">
      <c r="A242" t="s">
        <v>3896</v>
      </c>
      <c r="B242" t="s">
        <v>3897</v>
      </c>
      <c r="C242" t="s">
        <v>447</v>
      </c>
      <c r="D242" t="s">
        <v>447</v>
      </c>
      <c r="E242" t="b">
        <v>0</v>
      </c>
      <c r="F242" t="s">
        <v>3881</v>
      </c>
      <c r="G242" t="s">
        <v>3881</v>
      </c>
      <c r="H242" t="s">
        <v>3898</v>
      </c>
      <c r="I242">
        <v>47205291</v>
      </c>
      <c r="J242" t="s">
        <v>447</v>
      </c>
    </row>
    <row r="243" spans="1:10" ht="12.75">
      <c r="A243" t="s">
        <v>3899</v>
      </c>
      <c r="B243" t="s">
        <v>3900</v>
      </c>
      <c r="C243" t="s">
        <v>447</v>
      </c>
      <c r="D243" t="s">
        <v>447</v>
      </c>
      <c r="E243" t="b">
        <v>0</v>
      </c>
      <c r="F243" t="s">
        <v>3877</v>
      </c>
      <c r="G243" t="s">
        <v>3877</v>
      </c>
      <c r="H243" t="s">
        <v>3901</v>
      </c>
      <c r="I243">
        <v>3940</v>
      </c>
      <c r="J243">
        <v>15614</v>
      </c>
    </row>
    <row r="244" spans="1:10" ht="12.75">
      <c r="A244" t="s">
        <v>3902</v>
      </c>
      <c r="B244" t="s">
        <v>3903</v>
      </c>
      <c r="C244" t="s">
        <v>447</v>
      </c>
      <c r="D244" t="s">
        <v>447</v>
      </c>
      <c r="E244" t="b">
        <v>0</v>
      </c>
      <c r="F244" t="s">
        <v>3904</v>
      </c>
      <c r="G244" t="s">
        <v>3904</v>
      </c>
      <c r="H244" t="s">
        <v>3905</v>
      </c>
      <c r="I244">
        <v>47205290</v>
      </c>
      <c r="J244" t="s">
        <v>447</v>
      </c>
    </row>
    <row r="245" spans="1:10" ht="12.75">
      <c r="A245" t="s">
        <v>3906</v>
      </c>
      <c r="B245" t="s">
        <v>3907</v>
      </c>
      <c r="C245" t="s">
        <v>447</v>
      </c>
      <c r="D245" t="s">
        <v>447</v>
      </c>
      <c r="E245" t="b">
        <v>0</v>
      </c>
      <c r="F245" t="s">
        <v>3885</v>
      </c>
      <c r="G245" t="s">
        <v>3885</v>
      </c>
      <c r="H245" t="s">
        <v>3908</v>
      </c>
      <c r="I245">
        <v>47205292</v>
      </c>
      <c r="J245" t="s">
        <v>447</v>
      </c>
    </row>
    <row r="246" spans="1:10" ht="12.75">
      <c r="A246" t="s">
        <v>3909</v>
      </c>
      <c r="B246" t="s">
        <v>3910</v>
      </c>
      <c r="C246" t="s">
        <v>447</v>
      </c>
      <c r="D246" t="s">
        <v>447</v>
      </c>
      <c r="E246" t="b">
        <v>0</v>
      </c>
      <c r="F246" t="s">
        <v>3911</v>
      </c>
      <c r="G246" t="s">
        <v>3911</v>
      </c>
      <c r="H246" t="s">
        <v>3912</v>
      </c>
      <c r="I246">
        <v>5858</v>
      </c>
      <c r="J246">
        <v>15487</v>
      </c>
    </row>
    <row r="247" spans="1:10" ht="12.75">
      <c r="A247" t="s">
        <v>447</v>
      </c>
      <c r="B247" t="s">
        <v>3913</v>
      </c>
      <c r="C247" t="s">
        <v>447</v>
      </c>
      <c r="D247" t="s">
        <v>447</v>
      </c>
      <c r="E247" t="b">
        <v>0</v>
      </c>
      <c r="F247" t="s">
        <v>3914</v>
      </c>
      <c r="G247" t="s">
        <v>3914</v>
      </c>
      <c r="H247" t="s">
        <v>3915</v>
      </c>
      <c r="I247">
        <v>8272</v>
      </c>
      <c r="J247">
        <v>28291</v>
      </c>
    </row>
    <row r="248" spans="1:10" ht="12.75">
      <c r="A248" t="s">
        <v>3916</v>
      </c>
      <c r="B248" t="s">
        <v>3917</v>
      </c>
      <c r="C248" t="s">
        <v>447</v>
      </c>
      <c r="D248" t="s">
        <v>447</v>
      </c>
      <c r="E248" t="b">
        <v>0</v>
      </c>
      <c r="F248" t="s">
        <v>3537</v>
      </c>
      <c r="G248" t="s">
        <v>3537</v>
      </c>
      <c r="H248" t="s">
        <v>3918</v>
      </c>
      <c r="I248">
        <v>3903</v>
      </c>
      <c r="J248">
        <v>15479</v>
      </c>
    </row>
    <row r="249" spans="1:10" ht="12.75">
      <c r="A249" t="s">
        <v>447</v>
      </c>
      <c r="B249" t="s">
        <v>3919</v>
      </c>
      <c r="C249" t="s">
        <v>447</v>
      </c>
      <c r="D249" t="s">
        <v>447</v>
      </c>
      <c r="E249" t="b">
        <v>0</v>
      </c>
      <c r="F249" t="s">
        <v>3541</v>
      </c>
      <c r="G249" t="s">
        <v>3541</v>
      </c>
      <c r="H249" t="s">
        <v>3920</v>
      </c>
      <c r="I249">
        <v>62800</v>
      </c>
      <c r="J249">
        <v>27754</v>
      </c>
    </row>
    <row r="250" spans="1:10" ht="12.75">
      <c r="A250" t="s">
        <v>3921</v>
      </c>
      <c r="B250" t="s">
        <v>3922</v>
      </c>
      <c r="C250" t="s">
        <v>447</v>
      </c>
      <c r="D250" t="s">
        <v>447</v>
      </c>
      <c r="E250" t="b">
        <v>0</v>
      </c>
      <c r="F250" t="s">
        <v>3923</v>
      </c>
      <c r="G250" t="s">
        <v>3923</v>
      </c>
      <c r="H250" t="s">
        <v>3924</v>
      </c>
      <c r="I250">
        <v>5969</v>
      </c>
      <c r="J250">
        <v>15486</v>
      </c>
    </row>
    <row r="251" spans="1:10" ht="12.75">
      <c r="A251" t="s">
        <v>447</v>
      </c>
      <c r="B251" t="s">
        <v>3925</v>
      </c>
      <c r="C251" t="s">
        <v>447</v>
      </c>
      <c r="D251" t="s">
        <v>447</v>
      </c>
      <c r="E251" t="b">
        <v>0</v>
      </c>
      <c r="F251" t="s">
        <v>3926</v>
      </c>
      <c r="G251" t="s">
        <v>3926</v>
      </c>
      <c r="H251" t="s">
        <v>3927</v>
      </c>
      <c r="I251">
        <v>6102</v>
      </c>
      <c r="J251">
        <v>15488</v>
      </c>
    </row>
    <row r="252" spans="1:10" ht="12.75">
      <c r="A252" t="s">
        <v>3928</v>
      </c>
      <c r="B252" t="s">
        <v>3929</v>
      </c>
      <c r="C252" t="s">
        <v>447</v>
      </c>
      <c r="D252" t="s">
        <v>447</v>
      </c>
      <c r="E252" t="b">
        <v>0</v>
      </c>
      <c r="F252" t="s">
        <v>3296</v>
      </c>
      <c r="G252" t="s">
        <v>3296</v>
      </c>
      <c r="H252" t="s">
        <v>3297</v>
      </c>
      <c r="I252">
        <v>3626</v>
      </c>
      <c r="J252">
        <v>15345</v>
      </c>
    </row>
    <row r="253" spans="1:10" ht="12.75">
      <c r="A253" t="s">
        <v>3930</v>
      </c>
      <c r="B253" t="s">
        <v>3931</v>
      </c>
      <c r="C253" t="s">
        <v>447</v>
      </c>
      <c r="D253" t="s">
        <v>447</v>
      </c>
      <c r="E253" t="b">
        <v>0</v>
      </c>
      <c r="F253" t="s">
        <v>3932</v>
      </c>
      <c r="G253" t="s">
        <v>3932</v>
      </c>
      <c r="H253" t="s">
        <v>3933</v>
      </c>
      <c r="I253">
        <v>3649</v>
      </c>
      <c r="J253">
        <v>15467</v>
      </c>
    </row>
    <row r="254" spans="1:10" ht="12.75">
      <c r="A254" t="s">
        <v>447</v>
      </c>
      <c r="B254" t="s">
        <v>3934</v>
      </c>
      <c r="C254" t="s">
        <v>447</v>
      </c>
      <c r="D254" t="s">
        <v>447</v>
      </c>
      <c r="E254" t="b">
        <v>0</v>
      </c>
      <c r="F254" t="s">
        <v>3679</v>
      </c>
      <c r="G254" t="s">
        <v>3679</v>
      </c>
      <c r="H254" t="s">
        <v>3935</v>
      </c>
      <c r="I254">
        <v>3464</v>
      </c>
      <c r="J254" t="s">
        <v>3936</v>
      </c>
    </row>
    <row r="255" spans="1:10" ht="12.75">
      <c r="A255" t="s">
        <v>447</v>
      </c>
      <c r="B255" t="s">
        <v>3937</v>
      </c>
      <c r="C255" t="s">
        <v>447</v>
      </c>
      <c r="D255" t="s">
        <v>447</v>
      </c>
      <c r="E255" t="b">
        <v>0</v>
      </c>
      <c r="F255" t="s">
        <v>3546</v>
      </c>
      <c r="G255" t="s">
        <v>3546</v>
      </c>
      <c r="H255" t="s">
        <v>3938</v>
      </c>
      <c r="I255">
        <v>8274</v>
      </c>
      <c r="J255">
        <v>28259</v>
      </c>
    </row>
    <row r="256" spans="1:10" ht="12.75">
      <c r="A256" t="s">
        <v>447</v>
      </c>
      <c r="B256" t="s">
        <v>3939</v>
      </c>
      <c r="C256" t="s">
        <v>447</v>
      </c>
      <c r="D256" t="s">
        <v>447</v>
      </c>
      <c r="E256" t="b">
        <v>0</v>
      </c>
      <c r="F256" t="s">
        <v>3940</v>
      </c>
      <c r="G256" t="s">
        <v>3940</v>
      </c>
      <c r="H256" t="s">
        <v>3941</v>
      </c>
      <c r="I256">
        <v>8275</v>
      </c>
      <c r="J256" t="s">
        <v>447</v>
      </c>
    </row>
    <row r="257" spans="1:10" ht="12.75">
      <c r="A257" t="s">
        <v>3942</v>
      </c>
      <c r="B257" t="s">
        <v>3943</v>
      </c>
      <c r="C257" t="s">
        <v>447</v>
      </c>
      <c r="D257" t="s">
        <v>447</v>
      </c>
      <c r="E257" t="b">
        <v>0</v>
      </c>
      <c r="F257" t="s">
        <v>3911</v>
      </c>
      <c r="G257" t="s">
        <v>3911</v>
      </c>
      <c r="H257" t="s">
        <v>3944</v>
      </c>
      <c r="I257">
        <v>47205293</v>
      </c>
      <c r="J257" t="s">
        <v>447</v>
      </c>
    </row>
    <row r="258" spans="1:10" ht="12.75">
      <c r="A258" t="s">
        <v>447</v>
      </c>
      <c r="B258" t="s">
        <v>3945</v>
      </c>
      <c r="C258" t="s">
        <v>447</v>
      </c>
      <c r="D258" t="s">
        <v>447</v>
      </c>
      <c r="E258" t="b">
        <v>0</v>
      </c>
      <c r="F258" t="s">
        <v>3923</v>
      </c>
      <c r="G258" t="s">
        <v>3923</v>
      </c>
      <c r="H258" t="s">
        <v>3946</v>
      </c>
      <c r="I258">
        <v>6188</v>
      </c>
      <c r="J258">
        <v>15478</v>
      </c>
    </row>
    <row r="259" spans="1:10" ht="12.75">
      <c r="A259" t="s">
        <v>447</v>
      </c>
      <c r="B259" t="s">
        <v>3947</v>
      </c>
      <c r="C259" t="s">
        <v>447</v>
      </c>
      <c r="D259" t="s">
        <v>447</v>
      </c>
      <c r="E259" t="b">
        <v>0</v>
      </c>
      <c r="F259" t="s">
        <v>3914</v>
      </c>
      <c r="G259" t="s">
        <v>3914</v>
      </c>
      <c r="H259" t="s">
        <v>3948</v>
      </c>
      <c r="I259">
        <v>7041</v>
      </c>
      <c r="J259">
        <v>15449</v>
      </c>
    </row>
    <row r="260" spans="1:10" ht="12.75">
      <c r="A260" t="s">
        <v>447</v>
      </c>
      <c r="B260" t="s">
        <v>3949</v>
      </c>
      <c r="C260" t="s">
        <v>447</v>
      </c>
      <c r="D260" t="s">
        <v>447</v>
      </c>
      <c r="E260" t="b">
        <v>0</v>
      </c>
      <c r="F260" t="s">
        <v>3950</v>
      </c>
      <c r="G260" t="s">
        <v>3950</v>
      </c>
      <c r="H260" t="s">
        <v>3951</v>
      </c>
      <c r="I260">
        <v>6187</v>
      </c>
      <c r="J260">
        <v>15476</v>
      </c>
    </row>
    <row r="261" spans="1:10" ht="12.75">
      <c r="A261" t="s">
        <v>447</v>
      </c>
      <c r="B261" t="s">
        <v>3952</v>
      </c>
      <c r="C261" t="s">
        <v>447</v>
      </c>
      <c r="D261" t="s">
        <v>447</v>
      </c>
      <c r="E261" t="b">
        <v>0</v>
      </c>
      <c r="F261" t="s">
        <v>3953</v>
      </c>
      <c r="G261" t="s">
        <v>3953</v>
      </c>
      <c r="H261" t="s">
        <v>3954</v>
      </c>
      <c r="I261">
        <v>3400</v>
      </c>
      <c r="J261">
        <v>15539</v>
      </c>
    </row>
    <row r="262" spans="1:10" ht="12.75">
      <c r="A262" t="s">
        <v>447</v>
      </c>
      <c r="B262" t="s">
        <v>3955</v>
      </c>
      <c r="C262" t="s">
        <v>447</v>
      </c>
      <c r="D262" t="s">
        <v>447</v>
      </c>
      <c r="E262" t="b">
        <v>0</v>
      </c>
      <c r="F262" t="s">
        <v>3679</v>
      </c>
      <c r="G262" t="s">
        <v>3679</v>
      </c>
      <c r="H262" t="s">
        <v>3956</v>
      </c>
      <c r="I262">
        <v>8276</v>
      </c>
      <c r="J262">
        <v>27821</v>
      </c>
    </row>
    <row r="263" spans="1:10" ht="12.75">
      <c r="A263" t="s">
        <v>447</v>
      </c>
      <c r="B263" t="s">
        <v>3957</v>
      </c>
      <c r="C263" t="s">
        <v>447</v>
      </c>
      <c r="D263" t="s">
        <v>447</v>
      </c>
      <c r="E263" t="b">
        <v>0</v>
      </c>
      <c r="F263" t="s">
        <v>3324</v>
      </c>
      <c r="G263" t="s">
        <v>3324</v>
      </c>
      <c r="H263" t="s">
        <v>3958</v>
      </c>
      <c r="I263">
        <v>3952</v>
      </c>
      <c r="J263">
        <v>15466</v>
      </c>
    </row>
    <row r="264" spans="1:10" ht="12.75">
      <c r="A264" t="s">
        <v>447</v>
      </c>
      <c r="B264" t="s">
        <v>3959</v>
      </c>
      <c r="C264" t="s">
        <v>447</v>
      </c>
      <c r="D264" t="s">
        <v>447</v>
      </c>
      <c r="E264" t="b">
        <v>0</v>
      </c>
      <c r="F264" t="s">
        <v>3324</v>
      </c>
      <c r="G264" t="s">
        <v>3324</v>
      </c>
      <c r="H264" t="s">
        <v>3960</v>
      </c>
      <c r="I264">
        <v>4435</v>
      </c>
      <c r="J264">
        <v>15465</v>
      </c>
    </row>
    <row r="265" spans="1:10" ht="12.75">
      <c r="A265" t="s">
        <v>3961</v>
      </c>
      <c r="B265" t="s">
        <v>3962</v>
      </c>
      <c r="C265" t="s">
        <v>447</v>
      </c>
      <c r="D265" t="s">
        <v>447</v>
      </c>
      <c r="E265" t="b">
        <v>0</v>
      </c>
      <c r="F265" t="s">
        <v>3576</v>
      </c>
      <c r="G265" t="s">
        <v>3576</v>
      </c>
      <c r="H265" t="s">
        <v>3963</v>
      </c>
      <c r="I265">
        <v>8279</v>
      </c>
      <c r="J265" t="s">
        <v>3964</v>
      </c>
    </row>
    <row r="266" spans="1:10" ht="12.75">
      <c r="A266" t="s">
        <v>3965</v>
      </c>
      <c r="B266" t="s">
        <v>3966</v>
      </c>
      <c r="C266" t="s">
        <v>447</v>
      </c>
      <c r="D266" t="s">
        <v>447</v>
      </c>
      <c r="E266" t="b">
        <v>0</v>
      </c>
      <c r="F266" t="s">
        <v>3967</v>
      </c>
      <c r="G266" t="s">
        <v>3967</v>
      </c>
      <c r="H266" t="s">
        <v>3968</v>
      </c>
      <c r="I266">
        <v>17395463</v>
      </c>
      <c r="J266" t="s">
        <v>3969</v>
      </c>
    </row>
    <row r="267" spans="1:10" ht="12.75">
      <c r="A267" t="s">
        <v>2237</v>
      </c>
      <c r="B267" t="s">
        <v>3970</v>
      </c>
      <c r="C267" t="s">
        <v>447</v>
      </c>
      <c r="D267" t="s">
        <v>447</v>
      </c>
      <c r="E267" t="b">
        <v>0</v>
      </c>
      <c r="F267" t="s">
        <v>3971</v>
      </c>
      <c r="G267" t="s">
        <v>3971</v>
      </c>
      <c r="H267" t="s">
        <v>3972</v>
      </c>
      <c r="I267">
        <v>8280</v>
      </c>
      <c r="J267" t="s">
        <v>3973</v>
      </c>
    </row>
    <row r="268" spans="1:10" ht="12.75">
      <c r="A268" t="s">
        <v>3974</v>
      </c>
      <c r="B268" t="s">
        <v>3975</v>
      </c>
      <c r="C268" t="s">
        <v>447</v>
      </c>
      <c r="D268" t="s">
        <v>447</v>
      </c>
      <c r="E268" t="b">
        <v>0</v>
      </c>
      <c r="F268" t="s">
        <v>3976</v>
      </c>
      <c r="G268" t="s">
        <v>3976</v>
      </c>
      <c r="H268" t="s">
        <v>3977</v>
      </c>
      <c r="I268">
        <v>7546</v>
      </c>
      <c r="J268">
        <v>978</v>
      </c>
    </row>
    <row r="269" spans="1:10" ht="12.75">
      <c r="A269" t="s">
        <v>3978</v>
      </c>
      <c r="B269" t="s">
        <v>3979</v>
      </c>
      <c r="C269" t="s">
        <v>447</v>
      </c>
      <c r="D269" t="s">
        <v>447</v>
      </c>
      <c r="E269" t="b">
        <v>0</v>
      </c>
      <c r="F269" t="s">
        <v>3445</v>
      </c>
      <c r="G269" t="s">
        <v>3445</v>
      </c>
      <c r="H269" t="s">
        <v>3980</v>
      </c>
      <c r="I269">
        <v>8282</v>
      </c>
      <c r="J269">
        <v>18409</v>
      </c>
    </row>
    <row r="270" spans="1:10" ht="12.75">
      <c r="A270" t="s">
        <v>3981</v>
      </c>
      <c r="B270" t="s">
        <v>3982</v>
      </c>
      <c r="C270" t="s">
        <v>447</v>
      </c>
      <c r="D270" t="s">
        <v>447</v>
      </c>
      <c r="E270" t="b">
        <v>0</v>
      </c>
      <c r="F270" t="s">
        <v>3445</v>
      </c>
      <c r="G270" t="s">
        <v>3445</v>
      </c>
      <c r="H270" t="s">
        <v>3983</v>
      </c>
      <c r="I270">
        <v>6858</v>
      </c>
      <c r="J270" t="s">
        <v>3984</v>
      </c>
    </row>
    <row r="271" spans="1:10" ht="12.75">
      <c r="A271" t="s">
        <v>3985</v>
      </c>
      <c r="B271" t="s">
        <v>3986</v>
      </c>
      <c r="C271" t="s">
        <v>447</v>
      </c>
      <c r="D271" t="s">
        <v>447</v>
      </c>
      <c r="E271" t="b">
        <v>0</v>
      </c>
      <c r="F271" t="s">
        <v>3221</v>
      </c>
      <c r="G271" t="s">
        <v>3221</v>
      </c>
      <c r="H271" t="s">
        <v>3987</v>
      </c>
      <c r="I271">
        <v>6935</v>
      </c>
      <c r="J271" t="s">
        <v>3988</v>
      </c>
    </row>
    <row r="272" spans="1:10" ht="12.75">
      <c r="A272" t="s">
        <v>3989</v>
      </c>
      <c r="B272" t="s">
        <v>3990</v>
      </c>
      <c r="C272" t="s">
        <v>447</v>
      </c>
      <c r="D272" t="s">
        <v>447</v>
      </c>
      <c r="E272" t="b">
        <v>0</v>
      </c>
      <c r="F272" t="s">
        <v>3991</v>
      </c>
      <c r="G272" t="s">
        <v>3991</v>
      </c>
      <c r="H272" t="s">
        <v>3992</v>
      </c>
      <c r="I272">
        <v>5516</v>
      </c>
      <c r="J272" t="s">
        <v>3993</v>
      </c>
    </row>
    <row r="273" spans="1:10" ht="12.75">
      <c r="A273" t="s">
        <v>3994</v>
      </c>
      <c r="B273" t="s">
        <v>3995</v>
      </c>
      <c r="C273" t="s">
        <v>447</v>
      </c>
      <c r="D273" t="s">
        <v>447</v>
      </c>
      <c r="E273" t="b">
        <v>0</v>
      </c>
      <c r="F273" t="s">
        <v>3996</v>
      </c>
      <c r="G273" t="s">
        <v>3996</v>
      </c>
      <c r="H273" t="s">
        <v>3997</v>
      </c>
      <c r="I273">
        <v>5611</v>
      </c>
      <c r="J273">
        <v>17275</v>
      </c>
    </row>
    <row r="274" spans="1:10" ht="12.75">
      <c r="A274" t="s">
        <v>3998</v>
      </c>
      <c r="B274" t="s">
        <v>3999</v>
      </c>
      <c r="C274" t="s">
        <v>447</v>
      </c>
      <c r="D274" t="s">
        <v>447</v>
      </c>
      <c r="E274" t="b">
        <v>0</v>
      </c>
      <c r="F274" t="s">
        <v>3991</v>
      </c>
      <c r="G274" t="s">
        <v>3991</v>
      </c>
      <c r="H274" t="s">
        <v>4000</v>
      </c>
      <c r="I274">
        <v>7045</v>
      </c>
      <c r="J274">
        <v>35121</v>
      </c>
    </row>
    <row r="275" spans="1:10" ht="12.75">
      <c r="A275" t="s">
        <v>4001</v>
      </c>
      <c r="B275" t="s">
        <v>3876</v>
      </c>
      <c r="C275" t="s">
        <v>447</v>
      </c>
      <c r="D275" t="s">
        <v>447</v>
      </c>
      <c r="E275" t="b">
        <v>0</v>
      </c>
      <c r="F275" t="s">
        <v>3877</v>
      </c>
      <c r="G275" t="s">
        <v>3877</v>
      </c>
      <c r="H275" t="s">
        <v>3878</v>
      </c>
      <c r="I275">
        <v>3532</v>
      </c>
      <c r="J275">
        <v>48430</v>
      </c>
    </row>
    <row r="276" spans="1:10" ht="12.75">
      <c r="A276" t="s">
        <v>4002</v>
      </c>
      <c r="B276" t="s">
        <v>4003</v>
      </c>
      <c r="C276" t="s">
        <v>447</v>
      </c>
      <c r="D276" t="s">
        <v>447</v>
      </c>
      <c r="E276" t="b">
        <v>0</v>
      </c>
      <c r="F276" t="s">
        <v>4004</v>
      </c>
      <c r="G276" t="s">
        <v>4004</v>
      </c>
      <c r="H276" t="s">
        <v>4005</v>
      </c>
      <c r="I276">
        <v>6905</v>
      </c>
      <c r="J276">
        <v>1467</v>
      </c>
    </row>
    <row r="277" spans="1:10" ht="12.75">
      <c r="A277" t="s">
        <v>447</v>
      </c>
      <c r="B277" t="s">
        <v>4006</v>
      </c>
      <c r="C277" t="s">
        <v>447</v>
      </c>
      <c r="D277" t="s">
        <v>447</v>
      </c>
      <c r="E277" t="b">
        <v>0</v>
      </c>
      <c r="F277" t="s">
        <v>3719</v>
      </c>
      <c r="G277" t="s">
        <v>3719</v>
      </c>
      <c r="H277" t="s">
        <v>3720</v>
      </c>
      <c r="I277">
        <v>5980</v>
      </c>
      <c r="J277">
        <v>15836</v>
      </c>
    </row>
    <row r="278" spans="1:10" ht="12.75">
      <c r="A278" t="s">
        <v>4007</v>
      </c>
      <c r="B278" t="s">
        <v>4008</v>
      </c>
      <c r="C278" t="s">
        <v>447</v>
      </c>
      <c r="D278" t="s">
        <v>447</v>
      </c>
      <c r="E278" t="b">
        <v>0</v>
      </c>
      <c r="F278" t="s">
        <v>4009</v>
      </c>
      <c r="G278" t="s">
        <v>4009</v>
      </c>
      <c r="H278" t="s">
        <v>4010</v>
      </c>
      <c r="I278">
        <v>6183</v>
      </c>
      <c r="J278">
        <v>18042</v>
      </c>
    </row>
    <row r="279" spans="1:10" ht="12.75">
      <c r="A279" t="s">
        <v>4011</v>
      </c>
      <c r="B279" t="s">
        <v>4012</v>
      </c>
      <c r="C279" t="s">
        <v>447</v>
      </c>
      <c r="D279" t="s">
        <v>447</v>
      </c>
      <c r="E279" t="b">
        <v>0</v>
      </c>
      <c r="F279" t="s">
        <v>4013</v>
      </c>
      <c r="G279" t="s">
        <v>4013</v>
      </c>
      <c r="H279" t="s">
        <v>4014</v>
      </c>
      <c r="I279">
        <v>692</v>
      </c>
      <c r="J279">
        <v>864</v>
      </c>
    </row>
    <row r="280" spans="1:10" ht="12.75">
      <c r="A280" t="s">
        <v>4015</v>
      </c>
      <c r="B280" t="s">
        <v>4016</v>
      </c>
      <c r="C280" t="s">
        <v>447</v>
      </c>
      <c r="D280" t="s">
        <v>447</v>
      </c>
      <c r="E280" t="b">
        <v>0</v>
      </c>
      <c r="F280" t="s">
        <v>4017</v>
      </c>
      <c r="G280" t="s">
        <v>4017</v>
      </c>
      <c r="H280" t="s">
        <v>4018</v>
      </c>
      <c r="I280">
        <v>3935</v>
      </c>
      <c r="J280">
        <v>16026</v>
      </c>
    </row>
    <row r="281" spans="1:10" ht="12.75">
      <c r="A281" t="s">
        <v>4019</v>
      </c>
      <c r="B281" t="s">
        <v>4020</v>
      </c>
      <c r="C281" t="s">
        <v>447</v>
      </c>
      <c r="D281" t="s">
        <v>447</v>
      </c>
      <c r="E281" t="b">
        <v>0</v>
      </c>
      <c r="F281" t="s">
        <v>4017</v>
      </c>
      <c r="G281" t="s">
        <v>4017</v>
      </c>
      <c r="H281" t="s">
        <v>4021</v>
      </c>
      <c r="I281">
        <v>3949</v>
      </c>
      <c r="J281" t="s">
        <v>4022</v>
      </c>
    </row>
    <row r="282" spans="1:10" ht="12.75">
      <c r="A282" t="s">
        <v>4023</v>
      </c>
      <c r="B282" t="s">
        <v>4024</v>
      </c>
      <c r="C282" t="s">
        <v>447</v>
      </c>
      <c r="D282" t="s">
        <v>447</v>
      </c>
      <c r="E282" t="b">
        <v>0</v>
      </c>
      <c r="F282" t="s">
        <v>4025</v>
      </c>
      <c r="G282" t="s">
        <v>4025</v>
      </c>
      <c r="H282" t="s">
        <v>4026</v>
      </c>
      <c r="I282">
        <v>3349</v>
      </c>
      <c r="J282">
        <v>18019</v>
      </c>
    </row>
    <row r="283" spans="1:10" ht="12.75">
      <c r="A283" t="s">
        <v>4027</v>
      </c>
      <c r="B283" t="s">
        <v>4028</v>
      </c>
      <c r="C283" t="s">
        <v>447</v>
      </c>
      <c r="D283" t="s">
        <v>447</v>
      </c>
      <c r="E283" t="b">
        <v>0</v>
      </c>
      <c r="F283" t="s">
        <v>4029</v>
      </c>
      <c r="G283" t="s">
        <v>4029</v>
      </c>
      <c r="H283" t="s">
        <v>4030</v>
      </c>
      <c r="I283">
        <v>3737</v>
      </c>
      <c r="J283">
        <v>16927</v>
      </c>
    </row>
    <row r="284" spans="1:10" ht="12.75">
      <c r="A284" t="s">
        <v>447</v>
      </c>
      <c r="B284" t="s">
        <v>4031</v>
      </c>
      <c r="C284" t="s">
        <v>447</v>
      </c>
      <c r="D284" t="s">
        <v>447</v>
      </c>
      <c r="E284" t="b">
        <v>0</v>
      </c>
      <c r="F284" t="s">
        <v>4032</v>
      </c>
      <c r="G284" t="s">
        <v>4032</v>
      </c>
      <c r="H284" t="s">
        <v>4033</v>
      </c>
      <c r="I284">
        <v>583377</v>
      </c>
      <c r="J284" t="s">
        <v>447</v>
      </c>
    </row>
    <row r="285" spans="1:10" ht="12.75">
      <c r="A285" t="s">
        <v>447</v>
      </c>
      <c r="B285" t="s">
        <v>4034</v>
      </c>
      <c r="C285" t="s">
        <v>447</v>
      </c>
      <c r="D285" t="s">
        <v>447</v>
      </c>
      <c r="E285" t="b">
        <v>0</v>
      </c>
      <c r="F285" t="s">
        <v>4035</v>
      </c>
      <c r="G285" t="s">
        <v>4035</v>
      </c>
      <c r="H285" t="s">
        <v>4036</v>
      </c>
      <c r="I285">
        <v>583376</v>
      </c>
      <c r="J285" t="s">
        <v>447</v>
      </c>
    </row>
    <row r="286" spans="1:10" ht="12.75">
      <c r="A286" t="s">
        <v>4037</v>
      </c>
      <c r="B286" t="s">
        <v>4038</v>
      </c>
      <c r="C286" t="s">
        <v>447</v>
      </c>
      <c r="D286" t="s">
        <v>447</v>
      </c>
      <c r="E286" t="b">
        <v>0</v>
      </c>
      <c r="F286" t="s">
        <v>4039</v>
      </c>
      <c r="G286" t="s">
        <v>4039</v>
      </c>
      <c r="H286" t="s">
        <v>4040</v>
      </c>
      <c r="I286">
        <v>3435</v>
      </c>
      <c r="J286">
        <v>15971</v>
      </c>
    </row>
    <row r="287" spans="1:10" ht="12.75">
      <c r="A287" t="s">
        <v>4041</v>
      </c>
      <c r="B287" t="s">
        <v>4042</v>
      </c>
      <c r="C287" t="s">
        <v>447</v>
      </c>
      <c r="D287" t="s">
        <v>447</v>
      </c>
      <c r="E287" t="b">
        <v>0</v>
      </c>
      <c r="F287" t="s">
        <v>4043</v>
      </c>
      <c r="G287" t="s">
        <v>4043</v>
      </c>
      <c r="H287" t="s">
        <v>4044</v>
      </c>
      <c r="I287">
        <v>5699</v>
      </c>
      <c r="J287">
        <v>18263</v>
      </c>
    </row>
    <row r="288" spans="1:10" ht="12.75">
      <c r="A288" t="s">
        <v>4045</v>
      </c>
      <c r="B288" t="s">
        <v>4046</v>
      </c>
      <c r="C288" t="s">
        <v>447</v>
      </c>
      <c r="D288" t="s">
        <v>447</v>
      </c>
      <c r="E288" t="b">
        <v>0</v>
      </c>
      <c r="F288" t="s">
        <v>4047</v>
      </c>
      <c r="G288" t="s">
        <v>4047</v>
      </c>
      <c r="H288" t="s">
        <v>4048</v>
      </c>
      <c r="I288">
        <v>5701</v>
      </c>
      <c r="J288">
        <v>18374</v>
      </c>
    </row>
    <row r="289" spans="1:10" ht="12.75">
      <c r="A289" t="s">
        <v>4049</v>
      </c>
      <c r="B289" t="s">
        <v>4050</v>
      </c>
      <c r="C289" t="s">
        <v>447</v>
      </c>
      <c r="D289" t="s">
        <v>447</v>
      </c>
      <c r="E289" t="b">
        <v>0</v>
      </c>
      <c r="F289" t="s">
        <v>4051</v>
      </c>
      <c r="G289" t="s">
        <v>4051</v>
      </c>
      <c r="H289" t="s">
        <v>4052</v>
      </c>
      <c r="I289">
        <v>7447</v>
      </c>
      <c r="J289">
        <v>18302</v>
      </c>
    </row>
    <row r="290" spans="1:10" ht="12.75">
      <c r="A290" t="s">
        <v>4053</v>
      </c>
      <c r="B290" t="s">
        <v>4054</v>
      </c>
      <c r="C290" t="s">
        <v>447</v>
      </c>
      <c r="D290" t="s">
        <v>447</v>
      </c>
      <c r="E290" t="b">
        <v>0</v>
      </c>
      <c r="F290" t="s">
        <v>4051</v>
      </c>
      <c r="G290" t="s">
        <v>4051</v>
      </c>
      <c r="H290" t="s">
        <v>4055</v>
      </c>
      <c r="I290">
        <v>7464</v>
      </c>
      <c r="J290">
        <v>27735</v>
      </c>
    </row>
    <row r="291" spans="1:10" ht="12.75">
      <c r="A291" t="s">
        <v>4056</v>
      </c>
      <c r="B291" t="s">
        <v>4057</v>
      </c>
      <c r="C291" t="s">
        <v>447</v>
      </c>
      <c r="D291" t="s">
        <v>447</v>
      </c>
      <c r="E291" t="b">
        <v>0</v>
      </c>
      <c r="F291" t="s">
        <v>4058</v>
      </c>
      <c r="G291" t="s">
        <v>4058</v>
      </c>
      <c r="H291" t="s">
        <v>4059</v>
      </c>
      <c r="I291">
        <v>7249</v>
      </c>
      <c r="J291">
        <v>17805</v>
      </c>
    </row>
    <row r="292" spans="1:10" ht="12.75">
      <c r="A292" t="s">
        <v>4060</v>
      </c>
      <c r="B292" t="s">
        <v>4061</v>
      </c>
      <c r="C292" t="s">
        <v>447</v>
      </c>
      <c r="D292" t="s">
        <v>447</v>
      </c>
      <c r="E292" t="b">
        <v>0</v>
      </c>
      <c r="F292" t="s">
        <v>4062</v>
      </c>
      <c r="G292" t="s">
        <v>4062</v>
      </c>
      <c r="H292" t="s">
        <v>4063</v>
      </c>
      <c r="I292">
        <v>4486</v>
      </c>
      <c r="J292">
        <v>16426</v>
      </c>
    </row>
    <row r="293" spans="1:10" ht="12.75">
      <c r="A293" t="s">
        <v>4064</v>
      </c>
      <c r="B293" t="s">
        <v>4065</v>
      </c>
      <c r="C293" t="s">
        <v>447</v>
      </c>
      <c r="D293" t="s">
        <v>447</v>
      </c>
      <c r="E293" t="b">
        <v>0</v>
      </c>
      <c r="F293" t="s">
        <v>4066</v>
      </c>
      <c r="G293" t="s">
        <v>4066</v>
      </c>
      <c r="H293" t="s">
        <v>4067</v>
      </c>
      <c r="I293">
        <v>4334</v>
      </c>
      <c r="J293">
        <v>16996</v>
      </c>
    </row>
    <row r="294" spans="1:10" ht="12.75">
      <c r="A294" t="s">
        <v>4068</v>
      </c>
      <c r="B294" t="s">
        <v>4069</v>
      </c>
      <c r="C294" t="s">
        <v>447</v>
      </c>
      <c r="D294" t="s">
        <v>447</v>
      </c>
      <c r="E294" t="b">
        <v>0</v>
      </c>
      <c r="F294" t="s">
        <v>4070</v>
      </c>
      <c r="G294" t="s">
        <v>4070</v>
      </c>
      <c r="H294" t="s">
        <v>4071</v>
      </c>
      <c r="I294">
        <v>4117</v>
      </c>
      <c r="J294">
        <v>16255</v>
      </c>
    </row>
    <row r="295" spans="1:10" ht="12.75">
      <c r="A295" t="s">
        <v>4072</v>
      </c>
      <c r="B295" t="s">
        <v>4073</v>
      </c>
      <c r="C295" t="s">
        <v>447</v>
      </c>
      <c r="D295" t="s">
        <v>447</v>
      </c>
      <c r="E295" t="b">
        <v>0</v>
      </c>
      <c r="F295" t="s">
        <v>4074</v>
      </c>
      <c r="G295" t="s">
        <v>4074</v>
      </c>
      <c r="H295" t="s">
        <v>4075</v>
      </c>
      <c r="I295">
        <v>5035</v>
      </c>
      <c r="J295" t="s">
        <v>447</v>
      </c>
    </row>
    <row r="296" spans="1:10" ht="12.75">
      <c r="A296" t="s">
        <v>4076</v>
      </c>
      <c r="B296" t="s">
        <v>4077</v>
      </c>
      <c r="C296" t="s">
        <v>447</v>
      </c>
      <c r="D296" t="s">
        <v>447</v>
      </c>
      <c r="E296" t="b">
        <v>0</v>
      </c>
      <c r="F296" t="s">
        <v>4078</v>
      </c>
      <c r="G296" t="s">
        <v>4078</v>
      </c>
      <c r="H296" t="s">
        <v>4079</v>
      </c>
      <c r="I296">
        <v>3678</v>
      </c>
      <c r="J296">
        <v>18295</v>
      </c>
    </row>
    <row r="297" spans="1:10" ht="12.75">
      <c r="A297" t="s">
        <v>447</v>
      </c>
      <c r="B297" t="s">
        <v>4080</v>
      </c>
      <c r="C297" t="s">
        <v>447</v>
      </c>
      <c r="D297" t="s">
        <v>447</v>
      </c>
      <c r="E297" t="b">
        <v>0</v>
      </c>
      <c r="F297" t="s">
        <v>4081</v>
      </c>
      <c r="G297" t="s">
        <v>4081</v>
      </c>
      <c r="H297" t="s">
        <v>4082</v>
      </c>
      <c r="I297">
        <v>4286</v>
      </c>
      <c r="J297">
        <v>48429</v>
      </c>
    </row>
    <row r="298" spans="1:10" ht="12.75">
      <c r="A298" t="s">
        <v>4083</v>
      </c>
      <c r="B298" t="s">
        <v>4084</v>
      </c>
      <c r="C298" t="s">
        <v>447</v>
      </c>
      <c r="D298" t="s">
        <v>447</v>
      </c>
      <c r="E298" t="b">
        <v>0</v>
      </c>
      <c r="F298" t="s">
        <v>4085</v>
      </c>
      <c r="G298" t="s">
        <v>4085</v>
      </c>
      <c r="H298" t="s">
        <v>4086</v>
      </c>
      <c r="I298">
        <v>7271</v>
      </c>
      <c r="J298">
        <v>18150</v>
      </c>
    </row>
    <row r="299" spans="1:10" ht="12.75">
      <c r="A299" t="s">
        <v>4087</v>
      </c>
      <c r="B299" t="s">
        <v>4088</v>
      </c>
      <c r="C299" t="s">
        <v>447</v>
      </c>
      <c r="D299" t="s">
        <v>447</v>
      </c>
      <c r="E299" t="b">
        <v>0</v>
      </c>
      <c r="F299" t="s">
        <v>4089</v>
      </c>
      <c r="G299" t="s">
        <v>4089</v>
      </c>
      <c r="H299" t="s">
        <v>4090</v>
      </c>
      <c r="I299">
        <v>4196</v>
      </c>
      <c r="J299" t="s">
        <v>4091</v>
      </c>
    </row>
    <row r="300" spans="1:10" ht="12.75">
      <c r="A300" t="s">
        <v>4092</v>
      </c>
      <c r="B300" t="s">
        <v>4093</v>
      </c>
      <c r="C300" t="s">
        <v>447</v>
      </c>
      <c r="D300" t="s">
        <v>447</v>
      </c>
      <c r="E300" t="b">
        <v>0</v>
      </c>
      <c r="F300" t="s">
        <v>4094</v>
      </c>
      <c r="G300" t="s">
        <v>4094</v>
      </c>
      <c r="H300" t="s">
        <v>4095</v>
      </c>
      <c r="I300">
        <v>5617</v>
      </c>
      <c r="J300">
        <v>30918</v>
      </c>
    </row>
    <row r="301" spans="1:10" ht="12.75">
      <c r="A301" t="s">
        <v>4096</v>
      </c>
      <c r="B301" t="s">
        <v>2404</v>
      </c>
      <c r="C301" t="s">
        <v>447</v>
      </c>
      <c r="D301" t="s">
        <v>447</v>
      </c>
      <c r="E301" t="b">
        <v>0</v>
      </c>
      <c r="F301" t="s">
        <v>4004</v>
      </c>
      <c r="G301" t="s">
        <v>4004</v>
      </c>
      <c r="H301" t="s">
        <v>4097</v>
      </c>
      <c r="I301">
        <v>3776</v>
      </c>
      <c r="J301">
        <v>16119</v>
      </c>
    </row>
    <row r="302" spans="1:10" ht="12.75">
      <c r="A302" t="s">
        <v>4098</v>
      </c>
      <c r="B302" t="s">
        <v>4099</v>
      </c>
      <c r="C302" t="s">
        <v>447</v>
      </c>
      <c r="D302" t="s">
        <v>447</v>
      </c>
      <c r="E302" t="b">
        <v>0</v>
      </c>
      <c r="F302" t="s">
        <v>4100</v>
      </c>
      <c r="G302" t="s">
        <v>4100</v>
      </c>
      <c r="H302" t="s">
        <v>4101</v>
      </c>
      <c r="I302">
        <v>6057</v>
      </c>
      <c r="J302">
        <v>17052</v>
      </c>
    </row>
    <row r="303" spans="1:10" ht="12.75">
      <c r="A303" t="s">
        <v>4102</v>
      </c>
      <c r="B303" t="s">
        <v>4103</v>
      </c>
      <c r="C303" t="s">
        <v>447</v>
      </c>
      <c r="D303" t="s">
        <v>447</v>
      </c>
      <c r="E303" t="b">
        <v>0</v>
      </c>
      <c r="F303" t="s">
        <v>4104</v>
      </c>
      <c r="G303" t="s">
        <v>4104</v>
      </c>
      <c r="H303" t="s">
        <v>4105</v>
      </c>
      <c r="I303">
        <v>4488</v>
      </c>
      <c r="J303">
        <v>16257</v>
      </c>
    </row>
    <row r="304" spans="1:10" ht="12.75">
      <c r="A304" t="s">
        <v>4106</v>
      </c>
      <c r="B304" t="s">
        <v>4107</v>
      </c>
      <c r="C304" t="s">
        <v>447</v>
      </c>
      <c r="D304" t="s">
        <v>447</v>
      </c>
      <c r="E304" t="b">
        <v>0</v>
      </c>
      <c r="F304" t="s">
        <v>4108</v>
      </c>
      <c r="G304" t="s">
        <v>4108</v>
      </c>
      <c r="H304" t="s">
        <v>4109</v>
      </c>
      <c r="I304">
        <v>3550</v>
      </c>
      <c r="J304">
        <v>17333</v>
      </c>
    </row>
    <row r="305" spans="1:10" ht="12.75">
      <c r="A305" t="s">
        <v>4110</v>
      </c>
      <c r="B305" t="s">
        <v>4111</v>
      </c>
      <c r="C305" t="s">
        <v>447</v>
      </c>
      <c r="D305" t="s">
        <v>447</v>
      </c>
      <c r="E305" t="b">
        <v>0</v>
      </c>
      <c r="F305" t="s">
        <v>4108</v>
      </c>
      <c r="G305" t="s">
        <v>4108</v>
      </c>
      <c r="H305" t="s">
        <v>4112</v>
      </c>
      <c r="I305">
        <v>3553</v>
      </c>
      <c r="J305">
        <v>16666</v>
      </c>
    </row>
    <row r="306" spans="1:10" ht="12.75">
      <c r="A306" t="s">
        <v>4113</v>
      </c>
      <c r="B306" t="s">
        <v>4114</v>
      </c>
      <c r="C306" t="s">
        <v>447</v>
      </c>
      <c r="D306" t="s">
        <v>447</v>
      </c>
      <c r="E306" t="b">
        <v>0</v>
      </c>
      <c r="F306" t="s">
        <v>4115</v>
      </c>
      <c r="G306" t="s">
        <v>4115</v>
      </c>
      <c r="H306" t="s">
        <v>4116</v>
      </c>
      <c r="I306">
        <v>4406</v>
      </c>
      <c r="J306">
        <v>15999</v>
      </c>
    </row>
    <row r="307" spans="1:10" ht="12.75">
      <c r="A307" t="s">
        <v>4117</v>
      </c>
      <c r="B307" t="s">
        <v>15</v>
      </c>
      <c r="C307" t="s">
        <v>447</v>
      </c>
      <c r="D307" t="s">
        <v>447</v>
      </c>
      <c r="E307" t="b">
        <v>0</v>
      </c>
      <c r="F307" t="s">
        <v>4118</v>
      </c>
      <c r="G307" t="s">
        <v>4118</v>
      </c>
      <c r="H307" t="s">
        <v>4119</v>
      </c>
      <c r="I307">
        <v>3382</v>
      </c>
      <c r="J307">
        <v>17895</v>
      </c>
    </row>
    <row r="308" spans="1:10" ht="12.75">
      <c r="A308" t="s">
        <v>4120</v>
      </c>
      <c r="B308" t="s">
        <v>4121</v>
      </c>
      <c r="C308" t="s">
        <v>447</v>
      </c>
      <c r="D308" t="s">
        <v>447</v>
      </c>
      <c r="E308" t="b">
        <v>0</v>
      </c>
      <c r="F308" t="s">
        <v>4122</v>
      </c>
      <c r="G308" t="s">
        <v>4122</v>
      </c>
      <c r="H308" t="s">
        <v>4123</v>
      </c>
      <c r="I308">
        <v>3747</v>
      </c>
      <c r="J308">
        <v>16881</v>
      </c>
    </row>
    <row r="309" spans="1:10" ht="12.75">
      <c r="A309" t="s">
        <v>4124</v>
      </c>
      <c r="B309" t="s">
        <v>4125</v>
      </c>
      <c r="C309" t="s">
        <v>447</v>
      </c>
      <c r="D309" t="s">
        <v>447</v>
      </c>
      <c r="E309" t="b">
        <v>0</v>
      </c>
      <c r="F309" t="s">
        <v>4126</v>
      </c>
      <c r="G309" t="s">
        <v>4126</v>
      </c>
      <c r="H309" t="s">
        <v>4127</v>
      </c>
      <c r="I309">
        <v>6317</v>
      </c>
      <c r="J309" t="s">
        <v>4128</v>
      </c>
    </row>
    <row r="310" spans="1:10" ht="12.75">
      <c r="A310" t="s">
        <v>4129</v>
      </c>
      <c r="B310" t="s">
        <v>11</v>
      </c>
      <c r="C310" t="s">
        <v>447</v>
      </c>
      <c r="D310" t="s">
        <v>447</v>
      </c>
      <c r="E310" t="b">
        <v>0</v>
      </c>
      <c r="F310" t="s">
        <v>4130</v>
      </c>
      <c r="G310" t="s">
        <v>4130</v>
      </c>
      <c r="H310" t="s">
        <v>4131</v>
      </c>
      <c r="I310">
        <v>3379</v>
      </c>
      <c r="J310">
        <v>17295</v>
      </c>
    </row>
    <row r="311" spans="1:10" ht="12.75">
      <c r="A311" t="s">
        <v>4132</v>
      </c>
      <c r="B311" t="s">
        <v>4133</v>
      </c>
      <c r="C311" t="s">
        <v>447</v>
      </c>
      <c r="D311" t="s">
        <v>447</v>
      </c>
      <c r="E311" t="b">
        <v>0</v>
      </c>
      <c r="F311" t="s">
        <v>4134</v>
      </c>
      <c r="G311" t="s">
        <v>4134</v>
      </c>
      <c r="H311" t="s">
        <v>4135</v>
      </c>
      <c r="I311">
        <v>3466</v>
      </c>
      <c r="J311">
        <v>30851</v>
      </c>
    </row>
    <row r="312" spans="1:10" ht="12.75">
      <c r="A312" t="s">
        <v>4136</v>
      </c>
      <c r="B312" t="s">
        <v>4137</v>
      </c>
      <c r="C312" t="s">
        <v>447</v>
      </c>
      <c r="D312" t="s">
        <v>447</v>
      </c>
      <c r="E312" t="b">
        <v>0</v>
      </c>
      <c r="F312" t="s">
        <v>4138</v>
      </c>
      <c r="G312" t="s">
        <v>4138</v>
      </c>
      <c r="H312" t="s">
        <v>4139</v>
      </c>
      <c r="I312">
        <v>3408</v>
      </c>
      <c r="J312">
        <v>30754</v>
      </c>
    </row>
    <row r="313" spans="1:10" ht="12.75">
      <c r="A313" t="s">
        <v>4140</v>
      </c>
      <c r="B313" t="s">
        <v>4141</v>
      </c>
      <c r="C313" t="s">
        <v>447</v>
      </c>
      <c r="D313" t="s">
        <v>447</v>
      </c>
      <c r="E313" t="b">
        <v>0</v>
      </c>
      <c r="F313" t="s">
        <v>4142</v>
      </c>
      <c r="G313" t="s">
        <v>4142</v>
      </c>
      <c r="H313" t="s">
        <v>4143</v>
      </c>
      <c r="I313">
        <v>6961</v>
      </c>
      <c r="J313">
        <v>7091</v>
      </c>
    </row>
    <row r="314" spans="1:10" ht="12.75">
      <c r="A314" t="s">
        <v>4144</v>
      </c>
      <c r="B314" t="s">
        <v>4145</v>
      </c>
      <c r="C314" t="s">
        <v>447</v>
      </c>
      <c r="D314" t="s">
        <v>447</v>
      </c>
      <c r="E314" t="b">
        <v>0</v>
      </c>
      <c r="F314" t="s">
        <v>4146</v>
      </c>
      <c r="G314" t="s">
        <v>4146</v>
      </c>
      <c r="H314" t="s">
        <v>4147</v>
      </c>
      <c r="I314">
        <v>3621</v>
      </c>
      <c r="J314">
        <v>16349</v>
      </c>
    </row>
    <row r="315" spans="1:10" ht="12.75">
      <c r="A315" t="s">
        <v>4148</v>
      </c>
      <c r="B315" t="s">
        <v>1</v>
      </c>
      <c r="C315" t="s">
        <v>447</v>
      </c>
      <c r="D315" t="s">
        <v>447</v>
      </c>
      <c r="E315" t="b">
        <v>0</v>
      </c>
      <c r="F315" t="s">
        <v>4149</v>
      </c>
      <c r="G315" t="s">
        <v>4149</v>
      </c>
      <c r="H315" t="s">
        <v>4150</v>
      </c>
      <c r="I315">
        <v>3362</v>
      </c>
      <c r="J315">
        <v>16467</v>
      </c>
    </row>
    <row r="316" spans="1:10" ht="12.75">
      <c r="A316" t="s">
        <v>4151</v>
      </c>
      <c r="B316" t="s">
        <v>4151</v>
      </c>
      <c r="C316" t="s">
        <v>447</v>
      </c>
      <c r="D316" t="s">
        <v>447</v>
      </c>
      <c r="E316" t="b">
        <v>0</v>
      </c>
      <c r="F316" t="s">
        <v>4152</v>
      </c>
      <c r="G316" t="s">
        <v>4152</v>
      </c>
      <c r="H316" t="s">
        <v>4153</v>
      </c>
      <c r="I316">
        <v>3386</v>
      </c>
      <c r="J316">
        <v>16199</v>
      </c>
    </row>
    <row r="317" spans="1:10" ht="12.75">
      <c r="A317" t="s">
        <v>4154</v>
      </c>
      <c r="B317" t="s">
        <v>18</v>
      </c>
      <c r="C317" t="s">
        <v>447</v>
      </c>
      <c r="D317" t="s">
        <v>447</v>
      </c>
      <c r="E317" t="b">
        <v>0</v>
      </c>
      <c r="F317" t="s">
        <v>4155</v>
      </c>
      <c r="G317" t="s">
        <v>4155</v>
      </c>
      <c r="H317" t="s">
        <v>4156</v>
      </c>
      <c r="I317">
        <v>3377</v>
      </c>
      <c r="J317">
        <v>15729</v>
      </c>
    </row>
    <row r="318" spans="1:10" ht="12.75">
      <c r="A318" t="s">
        <v>4157</v>
      </c>
      <c r="B318" t="s">
        <v>4158</v>
      </c>
      <c r="C318" t="s">
        <v>447</v>
      </c>
      <c r="D318" t="s">
        <v>447</v>
      </c>
      <c r="E318" t="b">
        <v>0</v>
      </c>
      <c r="F318" t="s">
        <v>4159</v>
      </c>
      <c r="G318" t="s">
        <v>4159</v>
      </c>
      <c r="H318" t="s">
        <v>4160</v>
      </c>
      <c r="I318">
        <v>3726</v>
      </c>
      <c r="J318">
        <v>16543</v>
      </c>
    </row>
    <row r="319" spans="1:10" ht="12.75">
      <c r="A319" t="s">
        <v>4161</v>
      </c>
      <c r="B319" t="s">
        <v>4162</v>
      </c>
      <c r="C319" t="s">
        <v>447</v>
      </c>
      <c r="D319" t="s">
        <v>447</v>
      </c>
      <c r="E319" t="b">
        <v>0</v>
      </c>
      <c r="F319" t="s">
        <v>4163</v>
      </c>
      <c r="G319" t="s">
        <v>4163</v>
      </c>
      <c r="H319" t="s">
        <v>4164</v>
      </c>
      <c r="I319">
        <v>4392</v>
      </c>
      <c r="J319">
        <v>17232</v>
      </c>
    </row>
    <row r="320" spans="1:10" ht="12.75">
      <c r="A320" t="s">
        <v>4165</v>
      </c>
      <c r="B320" t="s">
        <v>4166</v>
      </c>
      <c r="C320" t="s">
        <v>447</v>
      </c>
      <c r="D320" t="s">
        <v>447</v>
      </c>
      <c r="E320" t="b">
        <v>0</v>
      </c>
      <c r="F320" t="s">
        <v>4167</v>
      </c>
      <c r="G320" t="s">
        <v>4167</v>
      </c>
      <c r="H320" t="s">
        <v>4168</v>
      </c>
      <c r="I320">
        <v>3897</v>
      </c>
      <c r="J320" t="s">
        <v>4169</v>
      </c>
    </row>
    <row r="321" spans="1:10" ht="12.75">
      <c r="A321" t="s">
        <v>4170</v>
      </c>
      <c r="B321" t="s">
        <v>4171</v>
      </c>
      <c r="C321" t="s">
        <v>447</v>
      </c>
      <c r="D321" t="s">
        <v>447</v>
      </c>
      <c r="E321" t="b">
        <v>0</v>
      </c>
      <c r="F321" t="s">
        <v>4172</v>
      </c>
      <c r="G321" t="s">
        <v>4172</v>
      </c>
      <c r="H321" t="s">
        <v>4173</v>
      </c>
      <c r="I321">
        <v>6819</v>
      </c>
      <c r="J321">
        <v>16878</v>
      </c>
    </row>
    <row r="322" spans="1:10" ht="12.75">
      <c r="A322" t="s">
        <v>4174</v>
      </c>
      <c r="B322" t="s">
        <v>4175</v>
      </c>
      <c r="C322" t="s">
        <v>447</v>
      </c>
      <c r="D322" t="s">
        <v>447</v>
      </c>
      <c r="E322" t="b">
        <v>0</v>
      </c>
      <c r="F322" t="s">
        <v>4176</v>
      </c>
      <c r="G322" t="s">
        <v>4176</v>
      </c>
      <c r="H322" t="s">
        <v>4177</v>
      </c>
      <c r="I322">
        <v>4470</v>
      </c>
      <c r="J322" t="s">
        <v>4178</v>
      </c>
    </row>
    <row r="323" spans="1:10" ht="12.75">
      <c r="A323" t="s">
        <v>4179</v>
      </c>
      <c r="B323" t="s">
        <v>4180</v>
      </c>
      <c r="C323" t="s">
        <v>447</v>
      </c>
      <c r="D323" t="s">
        <v>447</v>
      </c>
      <c r="E323" t="b">
        <v>0</v>
      </c>
      <c r="F323" t="s">
        <v>4181</v>
      </c>
      <c r="G323" t="s">
        <v>4181</v>
      </c>
      <c r="H323" t="s">
        <v>4182</v>
      </c>
      <c r="I323">
        <v>6144</v>
      </c>
      <c r="J323">
        <v>17798</v>
      </c>
    </row>
    <row r="324" spans="1:10" ht="12.75">
      <c r="A324" t="s">
        <v>4183</v>
      </c>
      <c r="B324" t="s">
        <v>4184</v>
      </c>
      <c r="C324" t="s">
        <v>447</v>
      </c>
      <c r="D324" t="s">
        <v>447</v>
      </c>
      <c r="E324" t="b">
        <v>0</v>
      </c>
      <c r="F324" t="s">
        <v>4185</v>
      </c>
      <c r="G324" t="s">
        <v>4185</v>
      </c>
      <c r="H324" t="s">
        <v>4186</v>
      </c>
      <c r="I324">
        <v>3448</v>
      </c>
      <c r="J324">
        <v>17203</v>
      </c>
    </row>
    <row r="325" spans="1:10" ht="12.75">
      <c r="A325" t="s">
        <v>447</v>
      </c>
      <c r="B325" t="s">
        <v>4187</v>
      </c>
      <c r="C325" t="s">
        <v>447</v>
      </c>
      <c r="D325" t="s">
        <v>447</v>
      </c>
      <c r="E325" t="b">
        <v>0</v>
      </c>
      <c r="F325" t="s">
        <v>4163</v>
      </c>
      <c r="G325" t="s">
        <v>4163</v>
      </c>
      <c r="H325" t="s">
        <v>4188</v>
      </c>
      <c r="I325">
        <v>4385</v>
      </c>
      <c r="J325">
        <v>18095</v>
      </c>
    </row>
    <row r="326" spans="1:10" ht="12.75">
      <c r="A326" t="s">
        <v>447</v>
      </c>
      <c r="B326" t="s">
        <v>4189</v>
      </c>
      <c r="C326" t="s">
        <v>447</v>
      </c>
      <c r="D326" t="s">
        <v>447</v>
      </c>
      <c r="E326" t="b">
        <v>0</v>
      </c>
      <c r="F326" t="s">
        <v>4190</v>
      </c>
      <c r="G326" t="s">
        <v>4190</v>
      </c>
      <c r="H326" t="s">
        <v>4191</v>
      </c>
      <c r="I326">
        <v>6943</v>
      </c>
      <c r="J326">
        <v>6151</v>
      </c>
    </row>
    <row r="327" spans="1:10" ht="12.75">
      <c r="A327" t="s">
        <v>4192</v>
      </c>
      <c r="B327" t="s">
        <v>4193</v>
      </c>
      <c r="C327" t="s">
        <v>447</v>
      </c>
      <c r="D327" t="s">
        <v>447</v>
      </c>
      <c r="E327" t="b">
        <v>0</v>
      </c>
      <c r="F327" t="s">
        <v>4194</v>
      </c>
      <c r="G327" t="s">
        <v>4194</v>
      </c>
      <c r="H327" t="s">
        <v>4195</v>
      </c>
      <c r="I327">
        <v>8231</v>
      </c>
      <c r="J327">
        <v>6331</v>
      </c>
    </row>
    <row r="328" spans="1:10" ht="12.75">
      <c r="A328" t="s">
        <v>447</v>
      </c>
      <c r="B328" t="s">
        <v>4196</v>
      </c>
      <c r="C328" t="s">
        <v>447</v>
      </c>
      <c r="D328" t="s">
        <v>447</v>
      </c>
      <c r="E328" t="b">
        <v>0</v>
      </c>
      <c r="F328" t="s">
        <v>3614</v>
      </c>
      <c r="G328" t="s">
        <v>3614</v>
      </c>
      <c r="H328" t="s">
        <v>4197</v>
      </c>
      <c r="I328">
        <v>8224</v>
      </c>
      <c r="J328">
        <v>27809</v>
      </c>
    </row>
    <row r="329" spans="1:10" ht="12.75">
      <c r="A329" t="s">
        <v>4198</v>
      </c>
      <c r="B329" t="s">
        <v>4199</v>
      </c>
      <c r="C329" t="s">
        <v>447</v>
      </c>
      <c r="D329" t="s">
        <v>447</v>
      </c>
      <c r="E329" t="b">
        <v>0</v>
      </c>
      <c r="F329" t="s">
        <v>4200</v>
      </c>
      <c r="G329" t="s">
        <v>4200</v>
      </c>
      <c r="H329" t="s">
        <v>4201</v>
      </c>
      <c r="I329">
        <v>8230</v>
      </c>
      <c r="J329" t="s">
        <v>447</v>
      </c>
    </row>
    <row r="330" spans="1:10" ht="12.75">
      <c r="A330" t="s">
        <v>447</v>
      </c>
      <c r="B330" t="s">
        <v>4202</v>
      </c>
      <c r="C330" t="s">
        <v>447</v>
      </c>
      <c r="D330" t="s">
        <v>447</v>
      </c>
      <c r="E330" t="b">
        <v>0</v>
      </c>
      <c r="F330" t="s">
        <v>4203</v>
      </c>
      <c r="G330" t="s">
        <v>4203</v>
      </c>
      <c r="H330" t="s">
        <v>4204</v>
      </c>
      <c r="I330">
        <v>4300</v>
      </c>
      <c r="J330">
        <v>30907</v>
      </c>
    </row>
    <row r="331" spans="1:10" ht="12.75">
      <c r="A331" t="s">
        <v>447</v>
      </c>
      <c r="B331" t="s">
        <v>4205</v>
      </c>
      <c r="C331" t="s">
        <v>447</v>
      </c>
      <c r="D331" t="s">
        <v>447</v>
      </c>
      <c r="E331" t="b">
        <v>0</v>
      </c>
      <c r="F331" t="s">
        <v>4206</v>
      </c>
      <c r="G331" t="s">
        <v>4206</v>
      </c>
      <c r="H331" t="s">
        <v>4207</v>
      </c>
      <c r="I331">
        <v>3825</v>
      </c>
      <c r="J331">
        <v>44747</v>
      </c>
    </row>
    <row r="332" spans="1:10" ht="12.75">
      <c r="A332" t="s">
        <v>447</v>
      </c>
      <c r="B332" t="s">
        <v>4208</v>
      </c>
      <c r="C332" t="s">
        <v>447</v>
      </c>
      <c r="D332" t="s">
        <v>447</v>
      </c>
      <c r="E332" t="b">
        <v>0</v>
      </c>
      <c r="F332" t="s">
        <v>4203</v>
      </c>
      <c r="G332" t="s">
        <v>4203</v>
      </c>
      <c r="H332" t="s">
        <v>4209</v>
      </c>
      <c r="I332">
        <v>4279</v>
      </c>
      <c r="J332">
        <v>47904</v>
      </c>
    </row>
    <row r="333" spans="1:10" ht="12.75">
      <c r="A333" t="s">
        <v>447</v>
      </c>
      <c r="B333" t="s">
        <v>4210</v>
      </c>
      <c r="C333" t="s">
        <v>447</v>
      </c>
      <c r="D333" t="s">
        <v>447</v>
      </c>
      <c r="E333" t="b">
        <v>0</v>
      </c>
      <c r="F333" t="s">
        <v>4211</v>
      </c>
      <c r="G333" t="s">
        <v>4211</v>
      </c>
      <c r="H333" t="s">
        <v>4212</v>
      </c>
      <c r="I333">
        <v>5517</v>
      </c>
      <c r="J333">
        <v>16562</v>
      </c>
    </row>
    <row r="334" spans="1:10" ht="12.75">
      <c r="A334" t="s">
        <v>4213</v>
      </c>
      <c r="B334" t="s">
        <v>4214</v>
      </c>
      <c r="C334" t="s">
        <v>447</v>
      </c>
      <c r="D334" t="s">
        <v>447</v>
      </c>
      <c r="E334" t="b">
        <v>0</v>
      </c>
      <c r="F334" t="s">
        <v>4215</v>
      </c>
      <c r="G334" t="s">
        <v>4215</v>
      </c>
      <c r="H334" t="s">
        <v>4216</v>
      </c>
      <c r="I334">
        <v>9297</v>
      </c>
      <c r="J334">
        <v>30745</v>
      </c>
    </row>
    <row r="335" spans="1:10" ht="12.75">
      <c r="A335" t="s">
        <v>4217</v>
      </c>
      <c r="B335" t="s">
        <v>4218</v>
      </c>
      <c r="C335" t="s">
        <v>447</v>
      </c>
      <c r="D335" t="s">
        <v>447</v>
      </c>
      <c r="E335" t="b">
        <v>0</v>
      </c>
      <c r="F335" t="s">
        <v>4219</v>
      </c>
      <c r="G335" t="s">
        <v>4219</v>
      </c>
      <c r="H335" t="s">
        <v>4220</v>
      </c>
      <c r="I335">
        <v>3876</v>
      </c>
      <c r="J335">
        <v>16424</v>
      </c>
    </row>
    <row r="336" spans="1:10" ht="12.75">
      <c r="A336" t="s">
        <v>4221</v>
      </c>
      <c r="B336" t="s">
        <v>4222</v>
      </c>
      <c r="C336" t="s">
        <v>447</v>
      </c>
      <c r="D336" t="s">
        <v>447</v>
      </c>
      <c r="E336" t="b">
        <v>0</v>
      </c>
      <c r="F336" t="s">
        <v>4223</v>
      </c>
      <c r="G336" t="s">
        <v>4223</v>
      </c>
      <c r="H336" t="s">
        <v>4224</v>
      </c>
      <c r="I336">
        <v>5678</v>
      </c>
      <c r="J336">
        <v>21647</v>
      </c>
    </row>
    <row r="337" spans="1:10" ht="12.75">
      <c r="A337" t="s">
        <v>4225</v>
      </c>
      <c r="B337" t="s">
        <v>4226</v>
      </c>
      <c r="C337" t="s">
        <v>447</v>
      </c>
      <c r="D337" t="s">
        <v>447</v>
      </c>
      <c r="E337" t="b">
        <v>0</v>
      </c>
      <c r="F337" t="s">
        <v>4227</v>
      </c>
      <c r="G337" t="s">
        <v>4227</v>
      </c>
      <c r="H337" t="s">
        <v>4228</v>
      </c>
      <c r="I337">
        <v>3630</v>
      </c>
      <c r="J337">
        <v>17025</v>
      </c>
    </row>
    <row r="338" spans="1:10" ht="12.75">
      <c r="A338" t="s">
        <v>4229</v>
      </c>
      <c r="B338" t="s">
        <v>4230</v>
      </c>
      <c r="C338" t="s">
        <v>447</v>
      </c>
      <c r="D338" t="s">
        <v>447</v>
      </c>
      <c r="E338" t="b">
        <v>0</v>
      </c>
      <c r="F338" t="s">
        <v>4231</v>
      </c>
      <c r="G338" t="s">
        <v>4231</v>
      </c>
      <c r="H338" t="s">
        <v>4232</v>
      </c>
      <c r="I338">
        <v>3589</v>
      </c>
      <c r="J338">
        <v>16742</v>
      </c>
    </row>
    <row r="339" spans="1:10" ht="12.75">
      <c r="A339" t="s">
        <v>4233</v>
      </c>
      <c r="B339" t="s">
        <v>4234</v>
      </c>
      <c r="C339" t="s">
        <v>447</v>
      </c>
      <c r="D339" t="s">
        <v>447</v>
      </c>
      <c r="E339" t="b">
        <v>0</v>
      </c>
      <c r="F339" t="s">
        <v>4235</v>
      </c>
      <c r="G339" t="s">
        <v>4235</v>
      </c>
      <c r="H339" t="s">
        <v>4236</v>
      </c>
      <c r="I339">
        <v>4337</v>
      </c>
      <c r="J339">
        <v>15842</v>
      </c>
    </row>
    <row r="340" spans="1:10" ht="12.75">
      <c r="A340" t="s">
        <v>4237</v>
      </c>
      <c r="B340" t="s">
        <v>1972</v>
      </c>
      <c r="C340" t="s">
        <v>447</v>
      </c>
      <c r="D340" t="s">
        <v>447</v>
      </c>
      <c r="E340" t="b">
        <v>0</v>
      </c>
      <c r="F340" t="s">
        <v>4238</v>
      </c>
      <c r="G340" t="s">
        <v>4238</v>
      </c>
      <c r="H340" t="s">
        <v>4239</v>
      </c>
      <c r="I340">
        <v>3405</v>
      </c>
      <c r="J340">
        <v>16695</v>
      </c>
    </row>
    <row r="341" spans="1:10" ht="12.75">
      <c r="A341" t="s">
        <v>4240</v>
      </c>
      <c r="B341" t="s">
        <v>1970</v>
      </c>
      <c r="C341" t="s">
        <v>447</v>
      </c>
      <c r="D341" t="s">
        <v>447</v>
      </c>
      <c r="E341" t="b">
        <v>0</v>
      </c>
      <c r="F341" t="s">
        <v>4241</v>
      </c>
      <c r="G341" t="s">
        <v>4241</v>
      </c>
      <c r="H341" t="s">
        <v>4242</v>
      </c>
      <c r="I341">
        <v>3357</v>
      </c>
      <c r="J341">
        <v>17361</v>
      </c>
    </row>
    <row r="342" spans="1:10" ht="12.75">
      <c r="A342" t="s">
        <v>4243</v>
      </c>
      <c r="B342" t="s">
        <v>4244</v>
      </c>
      <c r="C342" t="s">
        <v>447</v>
      </c>
      <c r="D342" t="s">
        <v>447</v>
      </c>
      <c r="E342" t="b">
        <v>0</v>
      </c>
      <c r="F342" t="s">
        <v>4245</v>
      </c>
      <c r="G342" t="s">
        <v>4245</v>
      </c>
      <c r="H342" t="s">
        <v>4246</v>
      </c>
      <c r="I342">
        <v>3412</v>
      </c>
      <c r="J342">
        <v>17239</v>
      </c>
    </row>
    <row r="343" spans="1:10" ht="12.75">
      <c r="A343" t="s">
        <v>4247</v>
      </c>
      <c r="B343" t="s">
        <v>4248</v>
      </c>
      <c r="C343" t="s">
        <v>447</v>
      </c>
      <c r="D343" t="s">
        <v>447</v>
      </c>
      <c r="E343" t="b">
        <v>0</v>
      </c>
      <c r="F343" t="s">
        <v>4249</v>
      </c>
      <c r="G343" t="s">
        <v>4249</v>
      </c>
      <c r="H343" t="s">
        <v>4250</v>
      </c>
      <c r="I343">
        <v>3538</v>
      </c>
      <c r="J343">
        <v>15918</v>
      </c>
    </row>
    <row r="344" spans="1:10" ht="12.75">
      <c r="A344" t="s">
        <v>4251</v>
      </c>
      <c r="B344" t="s">
        <v>4252</v>
      </c>
      <c r="C344" t="s">
        <v>447</v>
      </c>
      <c r="D344" t="s">
        <v>447</v>
      </c>
      <c r="E344" t="b">
        <v>0</v>
      </c>
      <c r="F344" t="s">
        <v>4253</v>
      </c>
      <c r="G344" t="s">
        <v>4253</v>
      </c>
      <c r="H344" t="s">
        <v>4254</v>
      </c>
      <c r="I344">
        <v>3972</v>
      </c>
      <c r="J344" t="s">
        <v>447</v>
      </c>
    </row>
    <row r="345" spans="1:10" ht="12.75">
      <c r="A345" t="s">
        <v>4255</v>
      </c>
      <c r="B345" t="s">
        <v>4256</v>
      </c>
      <c r="C345" t="s">
        <v>447</v>
      </c>
      <c r="D345" t="s">
        <v>447</v>
      </c>
      <c r="E345" t="b">
        <v>0</v>
      </c>
      <c r="F345" t="s">
        <v>4257</v>
      </c>
      <c r="G345" t="s">
        <v>4257</v>
      </c>
      <c r="H345" t="s">
        <v>4258</v>
      </c>
      <c r="I345">
        <v>3740</v>
      </c>
      <c r="J345">
        <v>16862</v>
      </c>
    </row>
    <row r="346" spans="1:10" ht="12.75">
      <c r="A346" t="s">
        <v>4259</v>
      </c>
      <c r="B346" t="s">
        <v>4260</v>
      </c>
      <c r="C346" t="s">
        <v>447</v>
      </c>
      <c r="D346" t="s">
        <v>447</v>
      </c>
      <c r="E346" t="b">
        <v>0</v>
      </c>
      <c r="F346" t="s">
        <v>4261</v>
      </c>
      <c r="G346" t="s">
        <v>4261</v>
      </c>
      <c r="H346" t="s">
        <v>4262</v>
      </c>
      <c r="I346">
        <v>3501</v>
      </c>
      <c r="J346">
        <v>17326</v>
      </c>
    </row>
    <row r="347" spans="1:10" ht="12.75">
      <c r="A347" t="s">
        <v>4263</v>
      </c>
      <c r="B347" t="s">
        <v>31</v>
      </c>
      <c r="C347" t="s">
        <v>447</v>
      </c>
      <c r="D347" t="s">
        <v>447</v>
      </c>
      <c r="E347" t="b">
        <v>0</v>
      </c>
      <c r="F347" t="s">
        <v>447</v>
      </c>
      <c r="G347" t="s">
        <v>447</v>
      </c>
      <c r="H347" t="s">
        <v>4264</v>
      </c>
      <c r="I347">
        <v>3348</v>
      </c>
      <c r="J347" t="s">
        <v>447</v>
      </c>
    </row>
    <row r="348" spans="1:10" ht="12.75">
      <c r="A348" t="s">
        <v>4265</v>
      </c>
      <c r="B348" t="s">
        <v>2933</v>
      </c>
      <c r="C348" t="s">
        <v>447</v>
      </c>
      <c r="D348" t="s">
        <v>447</v>
      </c>
      <c r="E348" t="b">
        <v>0</v>
      </c>
      <c r="F348" t="s">
        <v>4266</v>
      </c>
      <c r="G348" t="s">
        <v>4266</v>
      </c>
      <c r="H348" t="s">
        <v>4267</v>
      </c>
      <c r="I348" t="s">
        <v>447</v>
      </c>
      <c r="J348" t="s">
        <v>447</v>
      </c>
    </row>
    <row r="349" spans="1:10" ht="12.75">
      <c r="A349" t="s">
        <v>4268</v>
      </c>
      <c r="B349" t="s">
        <v>2937</v>
      </c>
      <c r="C349" t="s">
        <v>447</v>
      </c>
      <c r="D349" t="s">
        <v>447</v>
      </c>
      <c r="E349" t="b">
        <v>0</v>
      </c>
      <c r="F349" t="s">
        <v>4269</v>
      </c>
      <c r="G349" t="s">
        <v>4269</v>
      </c>
      <c r="H349" t="s">
        <v>4270</v>
      </c>
      <c r="I349" t="s">
        <v>447</v>
      </c>
      <c r="J349" t="s">
        <v>447</v>
      </c>
    </row>
    <row r="350" spans="1:8" ht="12.75">
      <c r="A350" t="s">
        <v>4271</v>
      </c>
      <c r="B350" t="s">
        <v>4272</v>
      </c>
      <c r="F350" t="s">
        <v>4273</v>
      </c>
      <c r="G350" t="s">
        <v>4273</v>
      </c>
      <c r="H350" t="s">
        <v>4274</v>
      </c>
    </row>
    <row r="351" spans="1:10" ht="12.75">
      <c r="A351" t="s">
        <v>4275</v>
      </c>
      <c r="B351" t="s">
        <v>4276</v>
      </c>
      <c r="C351" t="s">
        <v>447</v>
      </c>
      <c r="D351" t="s">
        <v>447</v>
      </c>
      <c r="E351" t="b">
        <v>0</v>
      </c>
      <c r="F351" t="s">
        <v>4277</v>
      </c>
      <c r="G351" t="s">
        <v>4277</v>
      </c>
      <c r="H351" t="s">
        <v>4278</v>
      </c>
      <c r="I351">
        <v>13221</v>
      </c>
      <c r="J351">
        <v>835</v>
      </c>
    </row>
    <row r="352" spans="1:10" ht="12.75">
      <c r="A352" t="s">
        <v>4279</v>
      </c>
      <c r="B352" t="s">
        <v>4280</v>
      </c>
      <c r="C352" t="s">
        <v>447</v>
      </c>
      <c r="D352" t="s">
        <v>447</v>
      </c>
      <c r="E352" t="b">
        <v>0</v>
      </c>
      <c r="F352" t="s">
        <v>4281</v>
      </c>
      <c r="G352" t="s">
        <v>4281</v>
      </c>
      <c r="H352" t="s">
        <v>4282</v>
      </c>
      <c r="I352">
        <v>13222</v>
      </c>
      <c r="J352">
        <v>836</v>
      </c>
    </row>
    <row r="353" spans="1:10" ht="12.75">
      <c r="A353" t="s">
        <v>4283</v>
      </c>
      <c r="B353" t="s">
        <v>4284</v>
      </c>
      <c r="C353" t="s">
        <v>447</v>
      </c>
      <c r="D353" t="s">
        <v>447</v>
      </c>
      <c r="E353" t="b">
        <v>0</v>
      </c>
      <c r="F353" t="s">
        <v>447</v>
      </c>
      <c r="G353" t="s">
        <v>447</v>
      </c>
      <c r="H353" t="s">
        <v>447</v>
      </c>
      <c r="I353" t="s">
        <v>447</v>
      </c>
      <c r="J353" t="s">
        <v>447</v>
      </c>
    </row>
    <row r="354" spans="1:10" ht="12.75">
      <c r="A354" t="s">
        <v>4285</v>
      </c>
      <c r="B354" t="s">
        <v>4286</v>
      </c>
      <c r="C354" t="s">
        <v>447</v>
      </c>
      <c r="D354" t="s">
        <v>447</v>
      </c>
      <c r="E354" t="b">
        <v>0</v>
      </c>
      <c r="F354" t="s">
        <v>447</v>
      </c>
      <c r="G354" t="s">
        <v>447</v>
      </c>
      <c r="H354" t="s">
        <v>447</v>
      </c>
      <c r="I354" t="s">
        <v>447</v>
      </c>
      <c r="J354" t="s">
        <v>447</v>
      </c>
    </row>
    <row r="355" spans="1:10" ht="12.75">
      <c r="A355" t="s">
        <v>4287</v>
      </c>
      <c r="B355" t="s">
        <v>4288</v>
      </c>
      <c r="C355" t="s">
        <v>447</v>
      </c>
      <c r="D355" t="s">
        <v>447</v>
      </c>
      <c r="E355" t="b">
        <v>0</v>
      </c>
      <c r="F355" t="s">
        <v>4289</v>
      </c>
      <c r="G355" t="s">
        <v>447</v>
      </c>
      <c r="H355" t="s">
        <v>4290</v>
      </c>
      <c r="I355" t="s">
        <v>447</v>
      </c>
      <c r="J355" t="s">
        <v>447</v>
      </c>
    </row>
    <row r="356" spans="1:10" ht="12.75">
      <c r="A356" t="s">
        <v>4291</v>
      </c>
      <c r="B356" t="s">
        <v>4292</v>
      </c>
      <c r="C356" t="s">
        <v>447</v>
      </c>
      <c r="D356" t="s">
        <v>447</v>
      </c>
      <c r="E356" t="b">
        <v>0</v>
      </c>
      <c r="F356" t="s">
        <v>4293</v>
      </c>
      <c r="G356" t="s">
        <v>447</v>
      </c>
      <c r="H356" t="s">
        <v>4294</v>
      </c>
      <c r="I356" t="s">
        <v>447</v>
      </c>
      <c r="J356" t="s">
        <v>447</v>
      </c>
    </row>
    <row r="357" spans="1:10" ht="12.75">
      <c r="A357" t="s">
        <v>4295</v>
      </c>
      <c r="B357" t="s">
        <v>4296</v>
      </c>
      <c r="C357" t="s">
        <v>447</v>
      </c>
      <c r="D357" t="s">
        <v>447</v>
      </c>
      <c r="E357" t="b">
        <v>0</v>
      </c>
      <c r="F357" t="s">
        <v>3043</v>
      </c>
      <c r="G357" t="s">
        <v>447</v>
      </c>
      <c r="H357" t="s">
        <v>4297</v>
      </c>
      <c r="I357" t="s">
        <v>447</v>
      </c>
      <c r="J357" t="s">
        <v>447</v>
      </c>
    </row>
    <row r="358" spans="1:10" ht="12.75">
      <c r="A358" t="s">
        <v>4298</v>
      </c>
      <c r="B358" t="s">
        <v>4299</v>
      </c>
      <c r="C358" t="s">
        <v>447</v>
      </c>
      <c r="D358" t="s">
        <v>447</v>
      </c>
      <c r="E358" t="b">
        <v>0</v>
      </c>
      <c r="F358" t="s">
        <v>3048</v>
      </c>
      <c r="G358" t="s">
        <v>447</v>
      </c>
      <c r="H358" t="s">
        <v>4300</v>
      </c>
      <c r="I358" t="s">
        <v>447</v>
      </c>
      <c r="J358" t="s">
        <v>447</v>
      </c>
    </row>
    <row r="359" spans="1:8" ht="12.75">
      <c r="A359" t="s">
        <v>4301</v>
      </c>
      <c r="F359" t="s">
        <v>4302</v>
      </c>
      <c r="H359" t="s">
        <v>4303</v>
      </c>
    </row>
    <row r="360" spans="1:10" ht="12.75">
      <c r="A360" t="s">
        <v>4304</v>
      </c>
      <c r="B360" t="s">
        <v>4305</v>
      </c>
      <c r="C360" t="s">
        <v>447</v>
      </c>
      <c r="D360" t="s">
        <v>447</v>
      </c>
      <c r="E360" t="b">
        <v>0</v>
      </c>
      <c r="F360" t="s">
        <v>4306</v>
      </c>
      <c r="G360" t="s">
        <v>447</v>
      </c>
      <c r="H360" t="s">
        <v>4307</v>
      </c>
      <c r="I360" t="s">
        <v>447</v>
      </c>
      <c r="J360" t="s">
        <v>447</v>
      </c>
    </row>
    <row r="361" spans="1:10" ht="12.75">
      <c r="A361" t="s">
        <v>4308</v>
      </c>
      <c r="B361" t="s">
        <v>4309</v>
      </c>
      <c r="C361" t="s">
        <v>447</v>
      </c>
      <c r="D361" t="s">
        <v>447</v>
      </c>
      <c r="E361" t="b">
        <v>0</v>
      </c>
      <c r="F361" t="s">
        <v>4310</v>
      </c>
      <c r="G361" t="s">
        <v>447</v>
      </c>
      <c r="H361" t="s">
        <v>4311</v>
      </c>
      <c r="I361" t="s">
        <v>447</v>
      </c>
      <c r="J361" t="s">
        <v>447</v>
      </c>
    </row>
    <row r="362" spans="1:10" ht="12.75">
      <c r="A362" t="s">
        <v>4312</v>
      </c>
      <c r="B362" t="s">
        <v>4313</v>
      </c>
      <c r="C362" t="s">
        <v>447</v>
      </c>
      <c r="D362" t="s">
        <v>447</v>
      </c>
      <c r="E362" t="b">
        <v>0</v>
      </c>
      <c r="F362" t="s">
        <v>4314</v>
      </c>
      <c r="G362" t="s">
        <v>447</v>
      </c>
      <c r="H362" t="s">
        <v>4315</v>
      </c>
      <c r="I362" t="s">
        <v>447</v>
      </c>
      <c r="J362" t="s">
        <v>447</v>
      </c>
    </row>
    <row r="363" spans="1:8" ht="12.75">
      <c r="A363" t="s">
        <v>4316</v>
      </c>
      <c r="F363" t="s">
        <v>4317</v>
      </c>
      <c r="H363" t="s">
        <v>4318</v>
      </c>
    </row>
    <row r="364" spans="1:10" ht="12.75">
      <c r="A364" t="s">
        <v>4319</v>
      </c>
      <c r="B364" t="s">
        <v>4320</v>
      </c>
      <c r="C364" t="s">
        <v>447</v>
      </c>
      <c r="D364" t="s">
        <v>447</v>
      </c>
      <c r="E364" t="b">
        <v>0</v>
      </c>
      <c r="F364" t="s">
        <v>447</v>
      </c>
      <c r="G364" t="s">
        <v>447</v>
      </c>
      <c r="H364" t="s">
        <v>447</v>
      </c>
      <c r="I364" t="s">
        <v>447</v>
      </c>
      <c r="J364" t="s">
        <v>447</v>
      </c>
    </row>
    <row r="365" spans="1:10" ht="12.75">
      <c r="A365" t="s">
        <v>4321</v>
      </c>
      <c r="B365" t="s">
        <v>4322</v>
      </c>
      <c r="C365" t="s">
        <v>447</v>
      </c>
      <c r="D365" t="s">
        <v>447</v>
      </c>
      <c r="E365" t="b">
        <v>0</v>
      </c>
      <c r="F365" t="s">
        <v>447</v>
      </c>
      <c r="G365" t="s">
        <v>447</v>
      </c>
      <c r="H365" t="s">
        <v>447</v>
      </c>
      <c r="I365" t="s">
        <v>447</v>
      </c>
      <c r="J365" t="s">
        <v>447</v>
      </c>
    </row>
    <row r="366" spans="1:10" ht="12.75">
      <c r="A366" t="s">
        <v>4323</v>
      </c>
      <c r="B366" t="s">
        <v>4324</v>
      </c>
      <c r="C366" t="s">
        <v>447</v>
      </c>
      <c r="D366" t="s">
        <v>447</v>
      </c>
      <c r="E366" t="b">
        <v>0</v>
      </c>
      <c r="F366" t="s">
        <v>4325</v>
      </c>
      <c r="G366" t="s">
        <v>4325</v>
      </c>
      <c r="H366" t="s">
        <v>4326</v>
      </c>
      <c r="I366">
        <v>3635</v>
      </c>
      <c r="J366">
        <v>15967</v>
      </c>
    </row>
    <row r="367" spans="1:10" ht="12.75">
      <c r="A367" t="s">
        <v>4327</v>
      </c>
      <c r="B367" t="s">
        <v>4328</v>
      </c>
      <c r="C367" t="s">
        <v>447</v>
      </c>
      <c r="D367" t="s">
        <v>447</v>
      </c>
      <c r="E367" t="b">
        <v>0</v>
      </c>
      <c r="F367" t="s">
        <v>4329</v>
      </c>
      <c r="G367" t="s">
        <v>4329</v>
      </c>
      <c r="H367" t="s">
        <v>4330</v>
      </c>
      <c r="I367">
        <v>3636</v>
      </c>
      <c r="J367">
        <v>18191</v>
      </c>
    </row>
    <row r="368" spans="1:10" ht="12.75">
      <c r="A368" t="s">
        <v>4331</v>
      </c>
      <c r="B368" t="s">
        <v>4332</v>
      </c>
      <c r="C368" t="s">
        <v>447</v>
      </c>
      <c r="D368" t="s">
        <v>447</v>
      </c>
      <c r="E368" t="b">
        <v>0</v>
      </c>
      <c r="F368" t="s">
        <v>4333</v>
      </c>
      <c r="G368" t="s">
        <v>447</v>
      </c>
      <c r="H368" t="s">
        <v>4334</v>
      </c>
      <c r="I368" t="s">
        <v>447</v>
      </c>
      <c r="J368" t="s">
        <v>447</v>
      </c>
    </row>
    <row r="369" spans="1:10" ht="12.75">
      <c r="A369" t="s">
        <v>4335</v>
      </c>
      <c r="B369" t="s">
        <v>4336</v>
      </c>
      <c r="C369" t="s">
        <v>447</v>
      </c>
      <c r="D369" t="s">
        <v>447</v>
      </c>
      <c r="E369" t="b">
        <v>0</v>
      </c>
      <c r="F369" t="s">
        <v>447</v>
      </c>
      <c r="G369" t="s">
        <v>447</v>
      </c>
      <c r="H369" t="s">
        <v>4337</v>
      </c>
      <c r="I369" t="s">
        <v>447</v>
      </c>
      <c r="J369" t="s">
        <v>447</v>
      </c>
    </row>
    <row r="370" spans="1:10" ht="12.75">
      <c r="A370" t="s">
        <v>4338</v>
      </c>
      <c r="B370" t="s">
        <v>4339</v>
      </c>
      <c r="C370" t="s">
        <v>447</v>
      </c>
      <c r="D370" t="s">
        <v>447</v>
      </c>
      <c r="E370" t="b">
        <v>0</v>
      </c>
      <c r="F370" t="s">
        <v>4340</v>
      </c>
      <c r="G370" t="s">
        <v>4340</v>
      </c>
      <c r="H370" t="s">
        <v>4341</v>
      </c>
      <c r="I370" t="s">
        <v>447</v>
      </c>
      <c r="J370" t="s">
        <v>447</v>
      </c>
    </row>
    <row r="371" spans="1:10" ht="12.75">
      <c r="A371" t="s">
        <v>4342</v>
      </c>
      <c r="B371" t="s">
        <v>4343</v>
      </c>
      <c r="C371" t="s">
        <v>447</v>
      </c>
      <c r="D371" t="s">
        <v>447</v>
      </c>
      <c r="E371" t="b">
        <v>0</v>
      </c>
      <c r="F371" t="s">
        <v>4344</v>
      </c>
      <c r="G371" t="s">
        <v>4344</v>
      </c>
      <c r="H371" t="s">
        <v>4345</v>
      </c>
      <c r="I371">
        <v>3406</v>
      </c>
      <c r="J371">
        <v>17568</v>
      </c>
    </row>
    <row r="372" spans="1:10" ht="12.75">
      <c r="A372" t="s">
        <v>4346</v>
      </c>
      <c r="B372" t="s">
        <v>4347</v>
      </c>
      <c r="C372" t="s">
        <v>447</v>
      </c>
      <c r="D372" t="s">
        <v>447</v>
      </c>
      <c r="E372" t="b">
        <v>0</v>
      </c>
      <c r="F372" t="s">
        <v>4348</v>
      </c>
      <c r="G372" t="s">
        <v>447</v>
      </c>
      <c r="H372" t="s">
        <v>4349</v>
      </c>
      <c r="I372">
        <v>3705</v>
      </c>
      <c r="J372">
        <v>15633</v>
      </c>
    </row>
    <row r="373" spans="1:10" ht="12.75">
      <c r="A373" t="s">
        <v>4350</v>
      </c>
      <c r="B373" t="s">
        <v>4351</v>
      </c>
      <c r="C373" t="s">
        <v>447</v>
      </c>
      <c r="D373" t="s">
        <v>447</v>
      </c>
      <c r="E373" t="b">
        <v>0</v>
      </c>
      <c r="F373" t="s">
        <v>4352</v>
      </c>
      <c r="G373" t="s">
        <v>4352</v>
      </c>
      <c r="H373" t="s">
        <v>4353</v>
      </c>
      <c r="I373">
        <v>3512</v>
      </c>
      <c r="J373">
        <v>16335</v>
      </c>
    </row>
    <row r="374" spans="1:10" ht="12.75">
      <c r="A374" t="s">
        <v>4354</v>
      </c>
      <c r="B374" t="s">
        <v>4354</v>
      </c>
      <c r="C374" t="s">
        <v>447</v>
      </c>
      <c r="D374" t="s">
        <v>447</v>
      </c>
      <c r="E374" t="b">
        <v>0</v>
      </c>
      <c r="F374" t="s">
        <v>4355</v>
      </c>
      <c r="G374" t="s">
        <v>4355</v>
      </c>
      <c r="H374" t="s">
        <v>4356</v>
      </c>
      <c r="I374">
        <v>3447</v>
      </c>
      <c r="J374">
        <v>16708</v>
      </c>
    </row>
    <row r="375" spans="1:10" ht="12.75">
      <c r="A375" t="s">
        <v>4357</v>
      </c>
      <c r="B375" t="s">
        <v>4358</v>
      </c>
      <c r="C375" t="s">
        <v>447</v>
      </c>
      <c r="D375" t="s">
        <v>447</v>
      </c>
      <c r="E375" t="b">
        <v>0</v>
      </c>
      <c r="F375" t="s">
        <v>447</v>
      </c>
      <c r="G375" t="s">
        <v>447</v>
      </c>
      <c r="H375" t="s">
        <v>4359</v>
      </c>
      <c r="I375" t="s">
        <v>447</v>
      </c>
      <c r="J375" t="s">
        <v>447</v>
      </c>
    </row>
    <row r="376" spans="1:10" ht="12.75">
      <c r="A376" t="s">
        <v>4360</v>
      </c>
      <c r="B376" t="s">
        <v>4361</v>
      </c>
      <c r="C376" t="s">
        <v>447</v>
      </c>
      <c r="D376" t="s">
        <v>447</v>
      </c>
      <c r="E376" t="b">
        <v>0</v>
      </c>
      <c r="F376" t="s">
        <v>447</v>
      </c>
      <c r="G376" t="s">
        <v>447</v>
      </c>
      <c r="H376" t="s">
        <v>4362</v>
      </c>
      <c r="I376" t="s">
        <v>447</v>
      </c>
      <c r="J376" t="s">
        <v>447</v>
      </c>
    </row>
    <row r="377" spans="1:10" ht="12.75">
      <c r="A377" t="s">
        <v>4363</v>
      </c>
      <c r="B377" t="s">
        <v>4364</v>
      </c>
      <c r="C377" t="s">
        <v>447</v>
      </c>
      <c r="D377" t="s">
        <v>447</v>
      </c>
      <c r="E377" t="b">
        <v>0</v>
      </c>
      <c r="F377" t="s">
        <v>447</v>
      </c>
      <c r="G377" t="s">
        <v>447</v>
      </c>
      <c r="H377" t="s">
        <v>4365</v>
      </c>
      <c r="I377" t="s">
        <v>447</v>
      </c>
      <c r="J377" t="s">
        <v>447</v>
      </c>
    </row>
    <row r="378" spans="1:10" ht="12.75">
      <c r="A378" t="s">
        <v>4366</v>
      </c>
      <c r="B378" t="s">
        <v>4367</v>
      </c>
      <c r="C378" t="s">
        <v>447</v>
      </c>
      <c r="D378" t="s">
        <v>447</v>
      </c>
      <c r="E378" t="b">
        <v>0</v>
      </c>
      <c r="F378" t="s">
        <v>447</v>
      </c>
      <c r="G378" t="s">
        <v>447</v>
      </c>
      <c r="H378" t="s">
        <v>4368</v>
      </c>
      <c r="I378" t="s">
        <v>447</v>
      </c>
      <c r="J378" t="s">
        <v>447</v>
      </c>
    </row>
    <row r="379" spans="1:10" ht="12.75">
      <c r="A379" t="s">
        <v>4369</v>
      </c>
      <c r="B379" t="s">
        <v>4370</v>
      </c>
      <c r="C379" t="s">
        <v>447</v>
      </c>
      <c r="D379" t="s">
        <v>447</v>
      </c>
      <c r="E379" t="b">
        <v>0</v>
      </c>
      <c r="F379" t="s">
        <v>447</v>
      </c>
      <c r="G379" t="s">
        <v>447</v>
      </c>
      <c r="H379" t="s">
        <v>4371</v>
      </c>
      <c r="I379" t="s">
        <v>447</v>
      </c>
      <c r="J379" t="s">
        <v>447</v>
      </c>
    </row>
    <row r="380" spans="1:10" ht="12.75">
      <c r="A380" t="s">
        <v>4372</v>
      </c>
      <c r="B380" t="s">
        <v>4373</v>
      </c>
      <c r="C380" t="s">
        <v>447</v>
      </c>
      <c r="D380" t="s">
        <v>447</v>
      </c>
      <c r="E380" t="b">
        <v>0</v>
      </c>
      <c r="F380" t="s">
        <v>447</v>
      </c>
      <c r="G380" t="s">
        <v>447</v>
      </c>
      <c r="H380" t="s">
        <v>4374</v>
      </c>
      <c r="I380" t="s">
        <v>447</v>
      </c>
      <c r="J380" t="s">
        <v>447</v>
      </c>
    </row>
    <row r="381" spans="1:10" ht="12.75">
      <c r="A381" t="s">
        <v>4375</v>
      </c>
      <c r="B381" t="s">
        <v>4376</v>
      </c>
      <c r="C381" t="s">
        <v>447</v>
      </c>
      <c r="D381" t="s">
        <v>447</v>
      </c>
      <c r="E381" t="b">
        <v>0</v>
      </c>
      <c r="F381" t="s">
        <v>447</v>
      </c>
      <c r="G381" t="s">
        <v>447</v>
      </c>
      <c r="H381" t="s">
        <v>4377</v>
      </c>
      <c r="I381" t="s">
        <v>447</v>
      </c>
      <c r="J381" t="s">
        <v>447</v>
      </c>
    </row>
    <row r="382" spans="1:10" ht="12.75">
      <c r="A382" t="s">
        <v>4378</v>
      </c>
      <c r="B382" t="s">
        <v>4379</v>
      </c>
      <c r="C382" t="s">
        <v>447</v>
      </c>
      <c r="D382" t="s">
        <v>447</v>
      </c>
      <c r="E382" t="b">
        <v>0</v>
      </c>
      <c r="F382" t="s">
        <v>447</v>
      </c>
      <c r="G382" t="s">
        <v>447</v>
      </c>
      <c r="H382" t="s">
        <v>4380</v>
      </c>
      <c r="I382" t="s">
        <v>447</v>
      </c>
      <c r="J382" t="s">
        <v>447</v>
      </c>
    </row>
    <row r="383" spans="1:10" ht="12.75">
      <c r="A383" t="s">
        <v>4381</v>
      </c>
      <c r="B383" t="s">
        <v>4382</v>
      </c>
      <c r="C383" t="s">
        <v>447</v>
      </c>
      <c r="D383" t="s">
        <v>447</v>
      </c>
      <c r="E383" t="b">
        <v>0</v>
      </c>
      <c r="F383" t="s">
        <v>4383</v>
      </c>
      <c r="G383" t="s">
        <v>4383</v>
      </c>
      <c r="H383" t="s">
        <v>4384</v>
      </c>
      <c r="I383">
        <v>7869</v>
      </c>
      <c r="J383" t="s">
        <v>447</v>
      </c>
    </row>
    <row r="384" spans="1:10" ht="12.75">
      <c r="A384" t="s">
        <v>4385</v>
      </c>
      <c r="B384" t="s">
        <v>4386</v>
      </c>
      <c r="C384" t="s">
        <v>447</v>
      </c>
      <c r="D384" t="s">
        <v>447</v>
      </c>
      <c r="E384" t="b">
        <v>0</v>
      </c>
      <c r="F384" t="s">
        <v>3445</v>
      </c>
      <c r="G384" t="s">
        <v>3445</v>
      </c>
      <c r="H384" t="s">
        <v>4387</v>
      </c>
      <c r="I384">
        <v>4156</v>
      </c>
      <c r="J384">
        <v>16444</v>
      </c>
    </row>
    <row r="385" spans="1:10" ht="12.75">
      <c r="A385" t="s">
        <v>4388</v>
      </c>
      <c r="B385" t="s">
        <v>4389</v>
      </c>
      <c r="C385" t="s">
        <v>447</v>
      </c>
      <c r="D385" t="s">
        <v>447</v>
      </c>
      <c r="E385" t="b">
        <v>0</v>
      </c>
      <c r="F385" t="s">
        <v>4390</v>
      </c>
      <c r="G385" t="s">
        <v>4390</v>
      </c>
      <c r="H385" t="s">
        <v>4391</v>
      </c>
      <c r="I385">
        <v>6631</v>
      </c>
      <c r="J385" t="s">
        <v>447</v>
      </c>
    </row>
    <row r="386" spans="1:10" ht="12.75">
      <c r="A386" t="s">
        <v>4392</v>
      </c>
      <c r="B386" t="s">
        <v>1132</v>
      </c>
      <c r="C386" t="s">
        <v>447</v>
      </c>
      <c r="D386" t="s">
        <v>447</v>
      </c>
      <c r="E386" t="b">
        <v>0</v>
      </c>
      <c r="F386" t="s">
        <v>3300</v>
      </c>
      <c r="G386" t="s">
        <v>3300</v>
      </c>
      <c r="H386" t="s">
        <v>3301</v>
      </c>
      <c r="I386">
        <v>3353</v>
      </c>
      <c r="J386">
        <v>16856</v>
      </c>
    </row>
    <row r="387" spans="1:10" ht="12.75">
      <c r="A387" t="s">
        <v>4393</v>
      </c>
      <c r="B387" t="s">
        <v>4394</v>
      </c>
      <c r="C387" t="s">
        <v>447</v>
      </c>
      <c r="D387" t="s">
        <v>447</v>
      </c>
      <c r="E387" t="b">
        <v>0</v>
      </c>
      <c r="F387" t="s">
        <v>4395</v>
      </c>
      <c r="G387" t="s">
        <v>4395</v>
      </c>
      <c r="H387" t="s">
        <v>4396</v>
      </c>
      <c r="I387">
        <v>5851</v>
      </c>
      <c r="J387">
        <v>52618</v>
      </c>
    </row>
    <row r="388" spans="1:10" ht="12.75">
      <c r="A388" t="s">
        <v>4397</v>
      </c>
      <c r="B388" t="s">
        <v>4398</v>
      </c>
      <c r="C388" t="s">
        <v>447</v>
      </c>
      <c r="D388" t="s">
        <v>447</v>
      </c>
      <c r="E388" t="b">
        <v>0</v>
      </c>
      <c r="F388" t="s">
        <v>447</v>
      </c>
      <c r="G388" t="s">
        <v>447</v>
      </c>
      <c r="H388" t="s">
        <v>4399</v>
      </c>
      <c r="I388" t="s">
        <v>447</v>
      </c>
      <c r="J388" t="s">
        <v>447</v>
      </c>
    </row>
    <row r="389" spans="1:10" ht="12.75">
      <c r="A389" t="s">
        <v>4400</v>
      </c>
      <c r="B389" t="s">
        <v>140</v>
      </c>
      <c r="C389" t="s">
        <v>447</v>
      </c>
      <c r="D389" t="s">
        <v>447</v>
      </c>
      <c r="E389" t="b">
        <v>0</v>
      </c>
      <c r="F389" t="s">
        <v>447</v>
      </c>
      <c r="G389" t="s">
        <v>447</v>
      </c>
      <c r="H389" t="s">
        <v>4401</v>
      </c>
      <c r="I389" t="s">
        <v>447</v>
      </c>
      <c r="J389" t="s">
        <v>447</v>
      </c>
    </row>
    <row r="390" spans="1:10" ht="12.75">
      <c r="A390" t="s">
        <v>4402</v>
      </c>
      <c r="B390" t="s">
        <v>4403</v>
      </c>
      <c r="C390" t="s">
        <v>447</v>
      </c>
      <c r="D390" t="s">
        <v>447</v>
      </c>
      <c r="E390" t="b">
        <v>0</v>
      </c>
      <c r="F390" t="s">
        <v>447</v>
      </c>
      <c r="G390" t="s">
        <v>447</v>
      </c>
      <c r="H390" t="s">
        <v>4404</v>
      </c>
      <c r="I390" t="s">
        <v>447</v>
      </c>
      <c r="J390" t="s">
        <v>447</v>
      </c>
    </row>
    <row r="391" spans="1:10" ht="12.75">
      <c r="A391" t="s">
        <v>4405</v>
      </c>
      <c r="B391" t="s">
        <v>4406</v>
      </c>
      <c r="C391" t="s">
        <v>447</v>
      </c>
      <c r="D391" t="s">
        <v>447</v>
      </c>
      <c r="E391" t="b">
        <v>0</v>
      </c>
      <c r="F391" t="s">
        <v>447</v>
      </c>
      <c r="G391" t="s">
        <v>447</v>
      </c>
      <c r="H391" t="s">
        <v>4407</v>
      </c>
      <c r="I391" t="s">
        <v>447</v>
      </c>
      <c r="J391" t="s">
        <v>447</v>
      </c>
    </row>
    <row r="392" spans="1:10" ht="12.75">
      <c r="A392" t="s">
        <v>4408</v>
      </c>
      <c r="B392" t="s">
        <v>4409</v>
      </c>
      <c r="C392" t="s">
        <v>447</v>
      </c>
      <c r="D392" t="s">
        <v>447</v>
      </c>
      <c r="E392" t="b">
        <v>0</v>
      </c>
      <c r="F392" t="s">
        <v>3576</v>
      </c>
      <c r="G392" t="s">
        <v>3576</v>
      </c>
      <c r="H392" t="s">
        <v>4410</v>
      </c>
      <c r="I392">
        <v>5610</v>
      </c>
      <c r="J392">
        <v>17084</v>
      </c>
    </row>
    <row r="393" spans="1:10" ht="12.75">
      <c r="A393" t="s">
        <v>4411</v>
      </c>
      <c r="B393" t="s">
        <v>4412</v>
      </c>
      <c r="C393" t="s">
        <v>447</v>
      </c>
      <c r="D393" t="s">
        <v>447</v>
      </c>
      <c r="E393" t="b">
        <v>0</v>
      </c>
      <c r="F393" t="s">
        <v>4413</v>
      </c>
      <c r="G393" t="s">
        <v>4413</v>
      </c>
      <c r="H393" t="s">
        <v>4414</v>
      </c>
      <c r="I393">
        <v>8325</v>
      </c>
      <c r="J393">
        <v>18336</v>
      </c>
    </row>
    <row r="394" spans="1:10" ht="12.75">
      <c r="A394" t="s">
        <v>4415</v>
      </c>
      <c r="B394" t="s">
        <v>4416</v>
      </c>
      <c r="C394" t="s">
        <v>447</v>
      </c>
      <c r="D394" t="s">
        <v>447</v>
      </c>
      <c r="E394" t="b">
        <v>0</v>
      </c>
      <c r="F394" t="s">
        <v>4417</v>
      </c>
      <c r="G394" t="s">
        <v>4417</v>
      </c>
      <c r="H394" t="s">
        <v>4418</v>
      </c>
      <c r="I394">
        <v>8324</v>
      </c>
      <c r="J394">
        <v>27951</v>
      </c>
    </row>
    <row r="395" spans="1:10" ht="12.75">
      <c r="A395" t="s">
        <v>4419</v>
      </c>
      <c r="B395" t="s">
        <v>4420</v>
      </c>
      <c r="C395" t="s">
        <v>447</v>
      </c>
      <c r="D395" t="s">
        <v>447</v>
      </c>
      <c r="E395" t="b">
        <v>0</v>
      </c>
      <c r="F395" t="s">
        <v>4421</v>
      </c>
      <c r="G395" t="s">
        <v>4421</v>
      </c>
      <c r="H395" t="s">
        <v>4422</v>
      </c>
      <c r="I395">
        <v>8006</v>
      </c>
      <c r="J395">
        <v>27760</v>
      </c>
    </row>
    <row r="396" spans="1:10" ht="12.75">
      <c r="A396" t="s">
        <v>4423</v>
      </c>
      <c r="B396" t="s">
        <v>4424</v>
      </c>
      <c r="C396" t="s">
        <v>447</v>
      </c>
      <c r="D396" t="s">
        <v>447</v>
      </c>
      <c r="E396" t="b">
        <v>0</v>
      </c>
      <c r="F396" t="s">
        <v>4425</v>
      </c>
      <c r="G396" t="s">
        <v>4425</v>
      </c>
      <c r="H396" t="s">
        <v>4426</v>
      </c>
      <c r="I396">
        <v>7995</v>
      </c>
      <c r="J396">
        <v>16633</v>
      </c>
    </row>
    <row r="397" spans="1:10" ht="12.75">
      <c r="A397" t="s">
        <v>4427</v>
      </c>
      <c r="B397" t="s">
        <v>4428</v>
      </c>
      <c r="C397" t="s">
        <v>447</v>
      </c>
      <c r="D397" t="s">
        <v>447</v>
      </c>
      <c r="E397" t="b">
        <v>0</v>
      </c>
      <c r="F397" t="s">
        <v>3139</v>
      </c>
      <c r="G397" t="s">
        <v>3139</v>
      </c>
      <c r="H397" t="s">
        <v>4429</v>
      </c>
      <c r="I397" t="s">
        <v>447</v>
      </c>
      <c r="J397" t="s">
        <v>447</v>
      </c>
    </row>
    <row r="398" spans="1:10" ht="12.75">
      <c r="A398" t="s">
        <v>4430</v>
      </c>
      <c r="B398" t="s">
        <v>4431</v>
      </c>
      <c r="C398" t="s">
        <v>447</v>
      </c>
      <c r="D398" t="s">
        <v>447</v>
      </c>
      <c r="E398" t="b">
        <v>0</v>
      </c>
      <c r="F398" t="s">
        <v>4432</v>
      </c>
      <c r="G398" t="s">
        <v>4432</v>
      </c>
      <c r="H398" t="s">
        <v>4433</v>
      </c>
      <c r="I398" t="s">
        <v>447</v>
      </c>
      <c r="J398" t="s">
        <v>447</v>
      </c>
    </row>
    <row r="399" spans="1:10" ht="12.75">
      <c r="A399" t="s">
        <v>4434</v>
      </c>
      <c r="B399" t="s">
        <v>4435</v>
      </c>
      <c r="C399" t="s">
        <v>447</v>
      </c>
      <c r="D399" t="s">
        <v>447</v>
      </c>
      <c r="E399" t="b">
        <v>0</v>
      </c>
      <c r="F399" t="s">
        <v>4436</v>
      </c>
      <c r="G399" t="s">
        <v>4436</v>
      </c>
      <c r="H399" t="s">
        <v>4437</v>
      </c>
      <c r="I399" t="s">
        <v>447</v>
      </c>
      <c r="J399" t="s">
        <v>447</v>
      </c>
    </row>
    <row r="400" spans="1:10" ht="12.75">
      <c r="A400" t="s">
        <v>4438</v>
      </c>
      <c r="B400" t="s">
        <v>4439</v>
      </c>
      <c r="C400" t="s">
        <v>447</v>
      </c>
      <c r="D400" t="s">
        <v>447</v>
      </c>
      <c r="E400" t="b">
        <v>0</v>
      </c>
      <c r="F400" t="s">
        <v>4440</v>
      </c>
      <c r="G400" t="s">
        <v>4440</v>
      </c>
      <c r="H400" t="s">
        <v>4441</v>
      </c>
      <c r="I400">
        <v>6771</v>
      </c>
      <c r="J400">
        <v>17917</v>
      </c>
    </row>
    <row r="401" spans="1:10" ht="12.75">
      <c r="A401" t="s">
        <v>4442</v>
      </c>
      <c r="B401" t="s">
        <v>4443</v>
      </c>
      <c r="C401" t="s">
        <v>447</v>
      </c>
      <c r="D401" t="s">
        <v>447</v>
      </c>
      <c r="E401" t="b">
        <v>0</v>
      </c>
      <c r="F401" t="s">
        <v>3805</v>
      </c>
      <c r="G401" t="s">
        <v>447</v>
      </c>
      <c r="H401" t="s">
        <v>4444</v>
      </c>
      <c r="I401" t="s">
        <v>447</v>
      </c>
      <c r="J401" t="s">
        <v>447</v>
      </c>
    </row>
    <row r="402" spans="1:10" ht="12.75">
      <c r="A402" t="s">
        <v>4445</v>
      </c>
      <c r="B402" t="s">
        <v>4446</v>
      </c>
      <c r="C402" t="s">
        <v>447</v>
      </c>
      <c r="D402" t="s">
        <v>447</v>
      </c>
      <c r="E402" t="b">
        <v>0</v>
      </c>
      <c r="F402" t="s">
        <v>447</v>
      </c>
      <c r="G402" t="s">
        <v>447</v>
      </c>
      <c r="H402" t="s">
        <v>4447</v>
      </c>
      <c r="I402" t="s">
        <v>447</v>
      </c>
      <c r="J402" t="s">
        <v>447</v>
      </c>
    </row>
    <row r="403" spans="1:10" ht="12.75">
      <c r="A403" t="s">
        <v>4448</v>
      </c>
      <c r="B403" t="s">
        <v>4449</v>
      </c>
      <c r="C403" t="s">
        <v>447</v>
      </c>
      <c r="D403" t="s">
        <v>447</v>
      </c>
      <c r="E403" t="b">
        <v>0</v>
      </c>
      <c r="F403" t="s">
        <v>447</v>
      </c>
      <c r="G403" t="s">
        <v>447</v>
      </c>
      <c r="H403" t="s">
        <v>4450</v>
      </c>
      <c r="I403" t="s">
        <v>447</v>
      </c>
      <c r="J403" t="s">
        <v>447</v>
      </c>
    </row>
    <row r="404" spans="1:10" ht="12.75">
      <c r="A404" t="s">
        <v>4451</v>
      </c>
      <c r="B404" t="s">
        <v>2703</v>
      </c>
      <c r="C404" t="s">
        <v>447</v>
      </c>
      <c r="D404" t="s">
        <v>447</v>
      </c>
      <c r="E404" t="b">
        <v>0</v>
      </c>
      <c r="F404" t="s">
        <v>447</v>
      </c>
      <c r="G404" t="s">
        <v>447</v>
      </c>
      <c r="H404" t="s">
        <v>4452</v>
      </c>
      <c r="I404" t="s">
        <v>447</v>
      </c>
      <c r="J404" t="s">
        <v>447</v>
      </c>
    </row>
    <row r="405" spans="1:10" ht="12.75">
      <c r="A405" t="s">
        <v>4453</v>
      </c>
      <c r="B405" t="s">
        <v>4454</v>
      </c>
      <c r="C405" t="s">
        <v>447</v>
      </c>
      <c r="D405" t="s">
        <v>447</v>
      </c>
      <c r="E405" t="b">
        <v>0</v>
      </c>
      <c r="F405" t="s">
        <v>447</v>
      </c>
      <c r="G405" t="s">
        <v>447</v>
      </c>
      <c r="H405" t="s">
        <v>4455</v>
      </c>
      <c r="I405" t="s">
        <v>447</v>
      </c>
      <c r="J405" t="s">
        <v>447</v>
      </c>
    </row>
    <row r="406" spans="1:10" ht="12.75">
      <c r="A406" t="s">
        <v>4456</v>
      </c>
      <c r="B406" t="s">
        <v>4457</v>
      </c>
      <c r="C406" t="s">
        <v>447</v>
      </c>
      <c r="D406" t="s">
        <v>447</v>
      </c>
      <c r="E406" t="b">
        <v>0</v>
      </c>
      <c r="F406" t="s">
        <v>447</v>
      </c>
      <c r="G406" t="s">
        <v>447</v>
      </c>
      <c r="H406" t="s">
        <v>4458</v>
      </c>
      <c r="I406" t="s">
        <v>447</v>
      </c>
      <c r="J406" t="s">
        <v>447</v>
      </c>
    </row>
    <row r="407" spans="1:10" ht="12.75">
      <c r="A407" t="s">
        <v>4459</v>
      </c>
      <c r="B407" t="s">
        <v>4460</v>
      </c>
      <c r="C407" t="s">
        <v>447</v>
      </c>
      <c r="D407" t="s">
        <v>447</v>
      </c>
      <c r="E407" t="b">
        <v>0</v>
      </c>
      <c r="F407" t="s">
        <v>447</v>
      </c>
      <c r="G407" t="s">
        <v>447</v>
      </c>
      <c r="H407" t="s">
        <v>4461</v>
      </c>
      <c r="I407" t="s">
        <v>447</v>
      </c>
      <c r="J407" t="s">
        <v>447</v>
      </c>
    </row>
    <row r="408" spans="1:10" ht="12.75">
      <c r="A408" t="s">
        <v>4462</v>
      </c>
      <c r="B408" t="s">
        <v>4463</v>
      </c>
      <c r="C408" t="s">
        <v>447</v>
      </c>
      <c r="D408" t="s">
        <v>447</v>
      </c>
      <c r="E408" t="b">
        <v>0</v>
      </c>
      <c r="F408" t="s">
        <v>447</v>
      </c>
      <c r="G408" t="s">
        <v>447</v>
      </c>
      <c r="H408" t="s">
        <v>4464</v>
      </c>
      <c r="I408" t="s">
        <v>447</v>
      </c>
      <c r="J408" t="s">
        <v>447</v>
      </c>
    </row>
    <row r="409" spans="1:10" ht="12.75">
      <c r="A409" t="s">
        <v>4465</v>
      </c>
      <c r="B409" t="s">
        <v>4466</v>
      </c>
      <c r="C409" t="s">
        <v>447</v>
      </c>
      <c r="D409" t="s">
        <v>447</v>
      </c>
      <c r="E409" t="b">
        <v>0</v>
      </c>
      <c r="F409" t="s">
        <v>447</v>
      </c>
      <c r="G409" t="s">
        <v>447</v>
      </c>
      <c r="H409" t="s">
        <v>4467</v>
      </c>
      <c r="I409" t="s">
        <v>447</v>
      </c>
      <c r="J409" t="s">
        <v>447</v>
      </c>
    </row>
    <row r="410" spans="1:10" ht="12.75">
      <c r="A410" t="s">
        <v>4468</v>
      </c>
      <c r="B410" t="s">
        <v>4469</v>
      </c>
      <c r="C410" t="s">
        <v>447</v>
      </c>
      <c r="D410" t="s">
        <v>447</v>
      </c>
      <c r="E410" t="b">
        <v>0</v>
      </c>
      <c r="F410" t="s">
        <v>447</v>
      </c>
      <c r="G410" t="s">
        <v>447</v>
      </c>
      <c r="H410" t="s">
        <v>4470</v>
      </c>
      <c r="I410" t="s">
        <v>447</v>
      </c>
      <c r="J410" t="s">
        <v>447</v>
      </c>
    </row>
    <row r="411" spans="1:10" ht="12.75">
      <c r="A411" t="s">
        <v>4471</v>
      </c>
      <c r="B411" t="s">
        <v>4472</v>
      </c>
      <c r="C411" t="s">
        <v>447</v>
      </c>
      <c r="D411" t="s">
        <v>447</v>
      </c>
      <c r="E411" t="b">
        <v>0</v>
      </c>
      <c r="F411" t="s">
        <v>447</v>
      </c>
      <c r="G411" t="s">
        <v>447</v>
      </c>
      <c r="H411" t="s">
        <v>4473</v>
      </c>
      <c r="I411" t="s">
        <v>447</v>
      </c>
      <c r="J411" t="s">
        <v>447</v>
      </c>
    </row>
    <row r="412" spans="1:10" ht="12.75">
      <c r="A412" t="s">
        <v>4474</v>
      </c>
      <c r="B412" t="s">
        <v>4475</v>
      </c>
      <c r="C412" t="s">
        <v>447</v>
      </c>
      <c r="D412" t="s">
        <v>447</v>
      </c>
      <c r="E412" t="b">
        <v>0</v>
      </c>
      <c r="F412" t="s">
        <v>447</v>
      </c>
      <c r="G412" t="s">
        <v>447</v>
      </c>
      <c r="H412" t="s">
        <v>4476</v>
      </c>
      <c r="I412" t="s">
        <v>447</v>
      </c>
      <c r="J412" t="s">
        <v>447</v>
      </c>
    </row>
    <row r="413" spans="1:10" ht="12.75">
      <c r="A413" t="s">
        <v>4477</v>
      </c>
      <c r="B413" t="s">
        <v>4478</v>
      </c>
      <c r="C413" t="s">
        <v>447</v>
      </c>
      <c r="D413" t="s">
        <v>447</v>
      </c>
      <c r="E413" t="b">
        <v>0</v>
      </c>
      <c r="F413" t="s">
        <v>447</v>
      </c>
      <c r="G413" t="s">
        <v>447</v>
      </c>
      <c r="H413" t="s">
        <v>4479</v>
      </c>
      <c r="I413" t="s">
        <v>447</v>
      </c>
      <c r="J413" t="s">
        <v>447</v>
      </c>
    </row>
    <row r="414" spans="1:10" ht="12.75">
      <c r="A414" t="s">
        <v>4480</v>
      </c>
      <c r="B414" t="s">
        <v>4480</v>
      </c>
      <c r="C414" t="s">
        <v>447</v>
      </c>
      <c r="D414" t="s">
        <v>447</v>
      </c>
      <c r="E414" t="b">
        <v>0</v>
      </c>
      <c r="F414" t="s">
        <v>447</v>
      </c>
      <c r="G414" t="s">
        <v>447</v>
      </c>
      <c r="H414" t="s">
        <v>4481</v>
      </c>
      <c r="I414" t="s">
        <v>447</v>
      </c>
      <c r="J414" t="s">
        <v>447</v>
      </c>
    </row>
    <row r="415" spans="1:10" ht="12.75">
      <c r="A415" t="s">
        <v>4482</v>
      </c>
      <c r="B415" t="s">
        <v>4483</v>
      </c>
      <c r="C415" t="s">
        <v>447</v>
      </c>
      <c r="D415" t="s">
        <v>447</v>
      </c>
      <c r="E415" t="b">
        <v>0</v>
      </c>
      <c r="F415" t="s">
        <v>447</v>
      </c>
      <c r="G415" t="s">
        <v>447</v>
      </c>
      <c r="H415" t="s">
        <v>4484</v>
      </c>
      <c r="I415" t="s">
        <v>447</v>
      </c>
      <c r="J415" t="s">
        <v>447</v>
      </c>
    </row>
    <row r="416" spans="1:10" ht="12.75">
      <c r="A416" t="s">
        <v>4485</v>
      </c>
      <c r="B416" t="s">
        <v>4486</v>
      </c>
      <c r="C416" t="s">
        <v>447</v>
      </c>
      <c r="D416" t="s">
        <v>447</v>
      </c>
      <c r="E416" t="b">
        <v>0</v>
      </c>
      <c r="F416" t="s">
        <v>447</v>
      </c>
      <c r="G416" t="s">
        <v>447</v>
      </c>
      <c r="H416" t="s">
        <v>4487</v>
      </c>
      <c r="I416" t="s">
        <v>447</v>
      </c>
      <c r="J416" t="s">
        <v>447</v>
      </c>
    </row>
    <row r="417" spans="1:10" ht="12.75">
      <c r="A417" t="s">
        <v>4488</v>
      </c>
      <c r="B417" t="s">
        <v>4489</v>
      </c>
      <c r="C417" t="s">
        <v>447</v>
      </c>
      <c r="D417" t="s">
        <v>447</v>
      </c>
      <c r="E417" t="b">
        <v>0</v>
      </c>
      <c r="F417" t="s">
        <v>447</v>
      </c>
      <c r="G417" t="s">
        <v>447</v>
      </c>
      <c r="H417" t="s">
        <v>4490</v>
      </c>
      <c r="I417" t="s">
        <v>447</v>
      </c>
      <c r="J417" t="s">
        <v>447</v>
      </c>
    </row>
    <row r="418" spans="1:10" ht="12.75">
      <c r="A418" t="s">
        <v>4491</v>
      </c>
      <c r="B418" t="s">
        <v>4492</v>
      </c>
      <c r="C418" t="s">
        <v>447</v>
      </c>
      <c r="D418" t="s">
        <v>447</v>
      </c>
      <c r="E418" t="b">
        <v>0</v>
      </c>
      <c r="F418" t="s">
        <v>447</v>
      </c>
      <c r="G418" t="s">
        <v>447</v>
      </c>
      <c r="H418" t="s">
        <v>4493</v>
      </c>
      <c r="I418" t="s">
        <v>447</v>
      </c>
      <c r="J418" t="s">
        <v>447</v>
      </c>
    </row>
    <row r="419" spans="1:10" ht="12.75">
      <c r="A419" t="s">
        <v>4494</v>
      </c>
      <c r="B419" t="s">
        <v>4495</v>
      </c>
      <c r="C419" t="s">
        <v>447</v>
      </c>
      <c r="D419" t="s">
        <v>447</v>
      </c>
      <c r="E419" t="b">
        <v>0</v>
      </c>
      <c r="F419" t="s">
        <v>4496</v>
      </c>
      <c r="G419" t="s">
        <v>447</v>
      </c>
      <c r="H419" t="s">
        <v>4497</v>
      </c>
      <c r="I419" t="s">
        <v>447</v>
      </c>
      <c r="J419" t="s">
        <v>447</v>
      </c>
    </row>
    <row r="420" spans="1:10" ht="12.75">
      <c r="A420" t="s">
        <v>4498</v>
      </c>
      <c r="B420" t="s">
        <v>4498</v>
      </c>
      <c r="C420" t="s">
        <v>447</v>
      </c>
      <c r="D420" t="s">
        <v>447</v>
      </c>
      <c r="E420" t="b">
        <v>0</v>
      </c>
      <c r="F420" t="s">
        <v>447</v>
      </c>
      <c r="G420" t="s">
        <v>447</v>
      </c>
      <c r="H420" t="s">
        <v>4499</v>
      </c>
      <c r="I420" t="s">
        <v>447</v>
      </c>
      <c r="J420" t="s">
        <v>447</v>
      </c>
    </row>
    <row r="421" spans="1:10" ht="12.75">
      <c r="A421" t="s">
        <v>4500</v>
      </c>
      <c r="B421" t="s">
        <v>4501</v>
      </c>
      <c r="C421" t="s">
        <v>447</v>
      </c>
      <c r="D421" t="s">
        <v>447</v>
      </c>
      <c r="E421" t="b">
        <v>0</v>
      </c>
      <c r="F421" t="s">
        <v>447</v>
      </c>
      <c r="G421" t="s">
        <v>447</v>
      </c>
      <c r="H421" t="s">
        <v>4502</v>
      </c>
      <c r="I421" t="s">
        <v>447</v>
      </c>
      <c r="J421" t="s">
        <v>447</v>
      </c>
    </row>
    <row r="422" spans="1:10" ht="12.75">
      <c r="A422" t="s">
        <v>4503</v>
      </c>
      <c r="B422" t="s">
        <v>4504</v>
      </c>
      <c r="C422" t="s">
        <v>447</v>
      </c>
      <c r="D422" t="s">
        <v>447</v>
      </c>
      <c r="E422" t="b">
        <v>0</v>
      </c>
      <c r="F422" t="s">
        <v>447</v>
      </c>
      <c r="G422" t="s">
        <v>447</v>
      </c>
      <c r="H422" t="s">
        <v>4505</v>
      </c>
      <c r="I422" t="s">
        <v>447</v>
      </c>
      <c r="J422" t="s">
        <v>447</v>
      </c>
    </row>
    <row r="423" spans="1:10" ht="12.75">
      <c r="A423" t="s">
        <v>4506</v>
      </c>
      <c r="B423" t="s">
        <v>4507</v>
      </c>
      <c r="C423" t="s">
        <v>447</v>
      </c>
      <c r="D423" t="s">
        <v>447</v>
      </c>
      <c r="E423" t="b">
        <v>0</v>
      </c>
      <c r="F423" t="s">
        <v>447</v>
      </c>
      <c r="G423" t="s">
        <v>447</v>
      </c>
      <c r="H423" t="s">
        <v>4508</v>
      </c>
      <c r="I423" t="s">
        <v>447</v>
      </c>
      <c r="J423" t="s">
        <v>447</v>
      </c>
    </row>
    <row r="424" spans="1:10" ht="12.75">
      <c r="A424" t="s">
        <v>4509</v>
      </c>
      <c r="B424" t="s">
        <v>4510</v>
      </c>
      <c r="C424" t="s">
        <v>447</v>
      </c>
      <c r="D424" t="s">
        <v>447</v>
      </c>
      <c r="E424" t="b">
        <v>0</v>
      </c>
      <c r="F424" t="s">
        <v>447</v>
      </c>
      <c r="G424" t="s">
        <v>447</v>
      </c>
      <c r="H424" t="s">
        <v>4511</v>
      </c>
      <c r="I424" t="s">
        <v>447</v>
      </c>
      <c r="J424" t="s">
        <v>447</v>
      </c>
    </row>
    <row r="425" spans="1:10" ht="12.75">
      <c r="A425" t="s">
        <v>4512</v>
      </c>
      <c r="B425" t="s">
        <v>2946</v>
      </c>
      <c r="C425" t="s">
        <v>447</v>
      </c>
      <c r="D425" t="s">
        <v>447</v>
      </c>
      <c r="E425" t="b">
        <v>0</v>
      </c>
      <c r="F425" t="s">
        <v>447</v>
      </c>
      <c r="G425" t="s">
        <v>447</v>
      </c>
      <c r="H425" t="s">
        <v>4513</v>
      </c>
      <c r="I425" t="s">
        <v>447</v>
      </c>
      <c r="J425" t="s">
        <v>447</v>
      </c>
    </row>
    <row r="426" spans="1:10" ht="12.75">
      <c r="A426" t="s">
        <v>4514</v>
      </c>
      <c r="B426" t="s">
        <v>1976</v>
      </c>
      <c r="C426" t="s">
        <v>447</v>
      </c>
      <c r="D426" t="s">
        <v>447</v>
      </c>
      <c r="E426" t="b">
        <v>0</v>
      </c>
      <c r="F426" t="s">
        <v>447</v>
      </c>
      <c r="G426" t="s">
        <v>447</v>
      </c>
      <c r="H426" t="s">
        <v>4515</v>
      </c>
      <c r="I426" t="s">
        <v>447</v>
      </c>
      <c r="J426" t="s">
        <v>447</v>
      </c>
    </row>
    <row r="427" spans="1:10" ht="12.75">
      <c r="A427" t="s">
        <v>4516</v>
      </c>
      <c r="B427" t="s">
        <v>4517</v>
      </c>
      <c r="C427" t="s">
        <v>447</v>
      </c>
      <c r="D427" t="s">
        <v>447</v>
      </c>
      <c r="E427" t="b">
        <v>0</v>
      </c>
      <c r="F427" t="s">
        <v>447</v>
      </c>
      <c r="G427" t="s">
        <v>447</v>
      </c>
      <c r="H427" t="s">
        <v>4518</v>
      </c>
      <c r="I427" t="s">
        <v>447</v>
      </c>
      <c r="J427" t="s">
        <v>447</v>
      </c>
    </row>
    <row r="428" spans="1:10" ht="12.75">
      <c r="A428" t="s">
        <v>4519</v>
      </c>
      <c r="B428" t="s">
        <v>4520</v>
      </c>
      <c r="C428" t="s">
        <v>447</v>
      </c>
      <c r="D428" t="s">
        <v>447</v>
      </c>
      <c r="E428" t="b">
        <v>0</v>
      </c>
      <c r="F428" t="s">
        <v>447</v>
      </c>
      <c r="G428" t="s">
        <v>447</v>
      </c>
      <c r="H428" t="s">
        <v>4521</v>
      </c>
      <c r="I428" t="s">
        <v>447</v>
      </c>
      <c r="J428" t="s">
        <v>447</v>
      </c>
    </row>
    <row r="429" spans="1:10" ht="12.75">
      <c r="A429" t="s">
        <v>4522</v>
      </c>
      <c r="B429" t="s">
        <v>4523</v>
      </c>
      <c r="C429" t="s">
        <v>447</v>
      </c>
      <c r="D429" t="s">
        <v>447</v>
      </c>
      <c r="E429" t="b">
        <v>0</v>
      </c>
      <c r="F429" t="s">
        <v>447</v>
      </c>
      <c r="G429" t="s">
        <v>447</v>
      </c>
      <c r="H429" t="s">
        <v>4524</v>
      </c>
      <c r="I429" t="s">
        <v>447</v>
      </c>
      <c r="J429" t="s">
        <v>447</v>
      </c>
    </row>
    <row r="430" spans="1:10" ht="12.75">
      <c r="A430" t="s">
        <v>4525</v>
      </c>
      <c r="B430" t="s">
        <v>4526</v>
      </c>
      <c r="C430" t="s">
        <v>447</v>
      </c>
      <c r="D430" t="s">
        <v>447</v>
      </c>
      <c r="E430" t="b">
        <v>0</v>
      </c>
      <c r="F430" t="s">
        <v>447</v>
      </c>
      <c r="G430" t="s">
        <v>447</v>
      </c>
      <c r="H430" t="s">
        <v>4527</v>
      </c>
      <c r="I430" t="s">
        <v>447</v>
      </c>
      <c r="J430" t="s">
        <v>447</v>
      </c>
    </row>
    <row r="431" spans="1:10" ht="12.75">
      <c r="A431" t="s">
        <v>4528</v>
      </c>
      <c r="B431" t="s">
        <v>4529</v>
      </c>
      <c r="C431" t="s">
        <v>447</v>
      </c>
      <c r="D431" t="s">
        <v>447</v>
      </c>
      <c r="E431" t="b">
        <v>0</v>
      </c>
      <c r="F431" t="s">
        <v>447</v>
      </c>
      <c r="G431" t="s">
        <v>447</v>
      </c>
      <c r="H431" t="s">
        <v>4530</v>
      </c>
      <c r="I431" t="s">
        <v>447</v>
      </c>
      <c r="J431" t="s">
        <v>447</v>
      </c>
    </row>
    <row r="432" spans="1:10" ht="12.75">
      <c r="A432" t="s">
        <v>4531</v>
      </c>
      <c r="B432" t="s">
        <v>4532</v>
      </c>
      <c r="C432" t="s">
        <v>447</v>
      </c>
      <c r="D432" t="s">
        <v>447</v>
      </c>
      <c r="E432" t="b">
        <v>0</v>
      </c>
      <c r="F432" t="s">
        <v>447</v>
      </c>
      <c r="G432" t="s">
        <v>447</v>
      </c>
      <c r="H432" t="s">
        <v>4533</v>
      </c>
      <c r="I432" t="s">
        <v>447</v>
      </c>
      <c r="J432" t="s">
        <v>447</v>
      </c>
    </row>
    <row r="433" spans="1:10" ht="12.75">
      <c r="A433" t="s">
        <v>4534</v>
      </c>
      <c r="B433" t="s">
        <v>4535</v>
      </c>
      <c r="C433" t="s">
        <v>447</v>
      </c>
      <c r="D433" t="s">
        <v>447</v>
      </c>
      <c r="E433" t="b">
        <v>0</v>
      </c>
      <c r="F433" t="s">
        <v>447</v>
      </c>
      <c r="G433" t="s">
        <v>447</v>
      </c>
      <c r="H433" t="s">
        <v>4536</v>
      </c>
      <c r="I433" t="s">
        <v>447</v>
      </c>
      <c r="J433" t="s">
        <v>447</v>
      </c>
    </row>
    <row r="434" spans="1:10" ht="12.75">
      <c r="A434" t="s">
        <v>4537</v>
      </c>
      <c r="B434" t="s">
        <v>4538</v>
      </c>
      <c r="C434" t="s">
        <v>447</v>
      </c>
      <c r="D434" t="s">
        <v>447</v>
      </c>
      <c r="E434" t="b">
        <v>0</v>
      </c>
      <c r="F434" t="s">
        <v>447</v>
      </c>
      <c r="G434" t="s">
        <v>447</v>
      </c>
      <c r="H434" t="s">
        <v>4539</v>
      </c>
      <c r="I434" t="s">
        <v>447</v>
      </c>
      <c r="J434" t="s">
        <v>447</v>
      </c>
    </row>
    <row r="435" spans="1:10" ht="12.75">
      <c r="A435" t="s">
        <v>166</v>
      </c>
      <c r="B435" t="s">
        <v>4540</v>
      </c>
      <c r="C435" t="s">
        <v>447</v>
      </c>
      <c r="D435" t="s">
        <v>447</v>
      </c>
      <c r="E435" t="b">
        <v>0</v>
      </c>
      <c r="F435" t="s">
        <v>447</v>
      </c>
      <c r="G435" t="s">
        <v>447</v>
      </c>
      <c r="H435" t="s">
        <v>4541</v>
      </c>
      <c r="I435" t="s">
        <v>447</v>
      </c>
      <c r="J435" t="s">
        <v>447</v>
      </c>
    </row>
    <row r="436" spans="1:10" ht="12.75">
      <c r="A436" t="s">
        <v>4542</v>
      </c>
      <c r="B436" t="s">
        <v>4543</v>
      </c>
      <c r="C436" t="s">
        <v>447</v>
      </c>
      <c r="D436" t="s">
        <v>447</v>
      </c>
      <c r="E436" t="b">
        <v>0</v>
      </c>
      <c r="F436" t="s">
        <v>447</v>
      </c>
      <c r="G436" t="s">
        <v>447</v>
      </c>
      <c r="H436" t="s">
        <v>4544</v>
      </c>
      <c r="I436" t="s">
        <v>447</v>
      </c>
      <c r="J436" t="s">
        <v>447</v>
      </c>
    </row>
    <row r="437" spans="1:10" ht="12.75">
      <c r="A437" t="s">
        <v>4545</v>
      </c>
      <c r="B437" t="s">
        <v>4546</v>
      </c>
      <c r="C437" t="s">
        <v>447</v>
      </c>
      <c r="D437" t="s">
        <v>447</v>
      </c>
      <c r="E437" t="b">
        <v>0</v>
      </c>
      <c r="F437" t="s">
        <v>447</v>
      </c>
      <c r="G437" t="s">
        <v>447</v>
      </c>
      <c r="H437" t="s">
        <v>4547</v>
      </c>
      <c r="I437" t="s">
        <v>447</v>
      </c>
      <c r="J437" t="s">
        <v>447</v>
      </c>
    </row>
    <row r="438" spans="1:10" ht="12.75">
      <c r="A438" t="s">
        <v>172</v>
      </c>
      <c r="B438" t="s">
        <v>4548</v>
      </c>
      <c r="C438" t="s">
        <v>447</v>
      </c>
      <c r="D438" t="s">
        <v>447</v>
      </c>
      <c r="E438" t="b">
        <v>0</v>
      </c>
      <c r="F438" t="s">
        <v>447</v>
      </c>
      <c r="G438" t="s">
        <v>447</v>
      </c>
      <c r="H438" t="s">
        <v>4549</v>
      </c>
      <c r="I438" t="s">
        <v>447</v>
      </c>
      <c r="J438" t="s">
        <v>447</v>
      </c>
    </row>
    <row r="439" spans="1:10" ht="12.75">
      <c r="A439" t="s">
        <v>4550</v>
      </c>
      <c r="B439" t="s">
        <v>4550</v>
      </c>
      <c r="C439" t="s">
        <v>447</v>
      </c>
      <c r="D439" t="s">
        <v>447</v>
      </c>
      <c r="E439" t="b">
        <v>0</v>
      </c>
      <c r="F439" t="s">
        <v>447</v>
      </c>
      <c r="G439" t="s">
        <v>447</v>
      </c>
      <c r="H439" t="s">
        <v>4551</v>
      </c>
      <c r="I439" t="s">
        <v>447</v>
      </c>
      <c r="J439" t="s">
        <v>447</v>
      </c>
    </row>
    <row r="440" spans="1:10" ht="12.75">
      <c r="A440" t="s">
        <v>4552</v>
      </c>
      <c r="B440" t="s">
        <v>4552</v>
      </c>
      <c r="C440" t="s">
        <v>447</v>
      </c>
      <c r="D440" t="s">
        <v>447</v>
      </c>
      <c r="E440" t="b">
        <v>0</v>
      </c>
      <c r="F440" t="s">
        <v>447</v>
      </c>
      <c r="G440" t="s">
        <v>447</v>
      </c>
      <c r="H440" t="s">
        <v>4553</v>
      </c>
      <c r="I440" t="s">
        <v>447</v>
      </c>
      <c r="J440" t="s">
        <v>447</v>
      </c>
    </row>
    <row r="441" spans="1:10" ht="12.75">
      <c r="A441" t="s">
        <v>4554</v>
      </c>
      <c r="B441" t="s">
        <v>4554</v>
      </c>
      <c r="C441" t="s">
        <v>447</v>
      </c>
      <c r="D441" t="s">
        <v>447</v>
      </c>
      <c r="E441" t="b">
        <v>0</v>
      </c>
      <c r="F441" t="s">
        <v>447</v>
      </c>
      <c r="G441" t="s">
        <v>447</v>
      </c>
      <c r="H441" t="s">
        <v>4555</v>
      </c>
      <c r="I441" t="s">
        <v>447</v>
      </c>
      <c r="J441" t="s">
        <v>447</v>
      </c>
    </row>
    <row r="442" spans="1:10" ht="12.75">
      <c r="A442" t="s">
        <v>4556</v>
      </c>
      <c r="B442" t="s">
        <v>4556</v>
      </c>
      <c r="C442" t="s">
        <v>447</v>
      </c>
      <c r="D442" t="s">
        <v>447</v>
      </c>
      <c r="E442" t="b">
        <v>0</v>
      </c>
      <c r="F442" t="s">
        <v>447</v>
      </c>
      <c r="G442" t="s">
        <v>447</v>
      </c>
      <c r="H442" t="s">
        <v>4557</v>
      </c>
      <c r="I442" t="s">
        <v>447</v>
      </c>
      <c r="J442" t="s">
        <v>447</v>
      </c>
    </row>
    <row r="443" spans="1:10" ht="12.75">
      <c r="A443" t="s">
        <v>4558</v>
      </c>
      <c r="B443" t="s">
        <v>4559</v>
      </c>
      <c r="C443" t="s">
        <v>447</v>
      </c>
      <c r="D443" t="s">
        <v>447</v>
      </c>
      <c r="E443" t="b">
        <v>0</v>
      </c>
      <c r="F443" t="s">
        <v>447</v>
      </c>
      <c r="G443" t="s">
        <v>447</v>
      </c>
      <c r="H443" t="s">
        <v>4560</v>
      </c>
      <c r="I443" t="s">
        <v>447</v>
      </c>
      <c r="J443" t="s">
        <v>447</v>
      </c>
    </row>
    <row r="444" spans="1:10" ht="12.75">
      <c r="A444" t="s">
        <v>4561</v>
      </c>
      <c r="B444" t="s">
        <v>4562</v>
      </c>
      <c r="C444" t="s">
        <v>447</v>
      </c>
      <c r="D444" t="s">
        <v>447</v>
      </c>
      <c r="E444" t="b">
        <v>0</v>
      </c>
      <c r="F444" t="s">
        <v>447</v>
      </c>
      <c r="G444" t="s">
        <v>447</v>
      </c>
      <c r="H444" t="s">
        <v>4563</v>
      </c>
      <c r="I444" t="s">
        <v>447</v>
      </c>
      <c r="J444" t="s">
        <v>447</v>
      </c>
    </row>
    <row r="445" spans="1:10" ht="12.75">
      <c r="A445" t="s">
        <v>4564</v>
      </c>
      <c r="B445" t="s">
        <v>4565</v>
      </c>
      <c r="C445" t="s">
        <v>447</v>
      </c>
      <c r="D445" t="s">
        <v>447</v>
      </c>
      <c r="E445" t="b">
        <v>0</v>
      </c>
      <c r="F445" t="s">
        <v>447</v>
      </c>
      <c r="G445" t="s">
        <v>447</v>
      </c>
      <c r="H445" t="s">
        <v>4566</v>
      </c>
      <c r="I445" t="s">
        <v>447</v>
      </c>
      <c r="J445" t="s">
        <v>447</v>
      </c>
    </row>
    <row r="446" spans="1:10" ht="12.75">
      <c r="A446" t="s">
        <v>4567</v>
      </c>
      <c r="B446" t="s">
        <v>4568</v>
      </c>
      <c r="C446" t="s">
        <v>447</v>
      </c>
      <c r="D446" t="s">
        <v>447</v>
      </c>
      <c r="E446" t="b">
        <v>0</v>
      </c>
      <c r="F446" t="s">
        <v>447</v>
      </c>
      <c r="G446" t="s">
        <v>447</v>
      </c>
      <c r="H446" t="s">
        <v>4569</v>
      </c>
      <c r="I446" t="s">
        <v>447</v>
      </c>
      <c r="J446" t="s">
        <v>447</v>
      </c>
    </row>
    <row r="447" spans="1:10" ht="12.75">
      <c r="A447" t="s">
        <v>4570</v>
      </c>
      <c r="B447" t="s">
        <v>4570</v>
      </c>
      <c r="C447" t="s">
        <v>447</v>
      </c>
      <c r="D447" t="s">
        <v>447</v>
      </c>
      <c r="E447" t="b">
        <v>0</v>
      </c>
      <c r="F447" t="s">
        <v>447</v>
      </c>
      <c r="G447" t="s">
        <v>447</v>
      </c>
      <c r="H447" t="s">
        <v>4571</v>
      </c>
      <c r="I447" t="s">
        <v>447</v>
      </c>
      <c r="J447" t="s">
        <v>447</v>
      </c>
    </row>
    <row r="448" spans="1:10" ht="12.75">
      <c r="A448" t="s">
        <v>4572</v>
      </c>
      <c r="B448" t="s">
        <v>4572</v>
      </c>
      <c r="C448" t="s">
        <v>447</v>
      </c>
      <c r="D448" t="s">
        <v>447</v>
      </c>
      <c r="E448" t="b">
        <v>0</v>
      </c>
      <c r="F448" t="s">
        <v>447</v>
      </c>
      <c r="G448" t="s">
        <v>447</v>
      </c>
      <c r="H448" t="s">
        <v>4573</v>
      </c>
      <c r="I448" t="s">
        <v>447</v>
      </c>
      <c r="J448" t="s">
        <v>447</v>
      </c>
    </row>
    <row r="449" spans="1:10" ht="12.75">
      <c r="A449" t="s">
        <v>4574</v>
      </c>
      <c r="B449" t="s">
        <v>4574</v>
      </c>
      <c r="C449" t="s">
        <v>447</v>
      </c>
      <c r="D449" t="s">
        <v>447</v>
      </c>
      <c r="E449" t="b">
        <v>0</v>
      </c>
      <c r="F449" t="s">
        <v>447</v>
      </c>
      <c r="G449" t="s">
        <v>447</v>
      </c>
      <c r="H449" t="s">
        <v>4575</v>
      </c>
      <c r="I449" t="s">
        <v>447</v>
      </c>
      <c r="J449" t="s">
        <v>447</v>
      </c>
    </row>
    <row r="450" spans="1:10" ht="12.75">
      <c r="A450" t="s">
        <v>4576</v>
      </c>
      <c r="B450" t="s">
        <v>4576</v>
      </c>
      <c r="C450" t="s">
        <v>447</v>
      </c>
      <c r="D450" t="s">
        <v>447</v>
      </c>
      <c r="E450" t="b">
        <v>0</v>
      </c>
      <c r="F450" t="s">
        <v>447</v>
      </c>
      <c r="G450" t="s">
        <v>447</v>
      </c>
      <c r="H450" t="s">
        <v>4577</v>
      </c>
      <c r="I450" t="s">
        <v>447</v>
      </c>
      <c r="J450" t="s">
        <v>447</v>
      </c>
    </row>
    <row r="451" spans="1:10" ht="12.75">
      <c r="A451" t="s">
        <v>4578</v>
      </c>
      <c r="B451" t="s">
        <v>4579</v>
      </c>
      <c r="C451" t="s">
        <v>447</v>
      </c>
      <c r="D451" t="s">
        <v>447</v>
      </c>
      <c r="E451" t="b">
        <v>0</v>
      </c>
      <c r="F451" t="s">
        <v>447</v>
      </c>
      <c r="G451" t="s">
        <v>447</v>
      </c>
      <c r="H451" t="s">
        <v>4580</v>
      </c>
      <c r="I451" t="s">
        <v>447</v>
      </c>
      <c r="J451" t="s">
        <v>447</v>
      </c>
    </row>
    <row r="452" spans="1:10" ht="12.75">
      <c r="A452" t="s">
        <v>4581</v>
      </c>
      <c r="B452" t="s">
        <v>4581</v>
      </c>
      <c r="C452" t="s">
        <v>447</v>
      </c>
      <c r="D452" t="s">
        <v>447</v>
      </c>
      <c r="E452" t="b">
        <v>0</v>
      </c>
      <c r="F452" t="s">
        <v>447</v>
      </c>
      <c r="G452" t="s">
        <v>447</v>
      </c>
      <c r="H452" t="s">
        <v>447</v>
      </c>
      <c r="I452" t="s">
        <v>447</v>
      </c>
      <c r="J452" t="s">
        <v>447</v>
      </c>
    </row>
    <row r="453" spans="1:10" ht="12.75">
      <c r="A453" t="s">
        <v>4582</v>
      </c>
      <c r="B453" t="s">
        <v>4582</v>
      </c>
      <c r="C453" t="s">
        <v>447</v>
      </c>
      <c r="D453" t="s">
        <v>447</v>
      </c>
      <c r="E453" t="b">
        <v>0</v>
      </c>
      <c r="F453" t="s">
        <v>447</v>
      </c>
      <c r="G453" t="s">
        <v>447</v>
      </c>
      <c r="H453" t="s">
        <v>447</v>
      </c>
      <c r="I453" t="s">
        <v>447</v>
      </c>
      <c r="J453" t="s">
        <v>447</v>
      </c>
    </row>
    <row r="454" spans="1:10" ht="12.75">
      <c r="A454" t="s">
        <v>4583</v>
      </c>
      <c r="B454" t="s">
        <v>4583</v>
      </c>
      <c r="C454" t="s">
        <v>447</v>
      </c>
      <c r="D454" t="s">
        <v>447</v>
      </c>
      <c r="E454" t="b">
        <v>0</v>
      </c>
      <c r="F454" t="s">
        <v>447</v>
      </c>
      <c r="G454" t="s">
        <v>447</v>
      </c>
      <c r="H454" t="s">
        <v>447</v>
      </c>
      <c r="I454" t="s">
        <v>447</v>
      </c>
      <c r="J454" t="s">
        <v>447</v>
      </c>
    </row>
    <row r="455" spans="1:10" ht="12.75">
      <c r="A455" t="s">
        <v>4584</v>
      </c>
      <c r="B455" t="s">
        <v>4585</v>
      </c>
      <c r="C455" t="s">
        <v>447</v>
      </c>
      <c r="D455" t="s">
        <v>447</v>
      </c>
      <c r="E455" t="b">
        <v>0</v>
      </c>
      <c r="F455" t="s">
        <v>447</v>
      </c>
      <c r="G455" t="s">
        <v>447</v>
      </c>
      <c r="H455" t="s">
        <v>4586</v>
      </c>
      <c r="I455" t="s">
        <v>447</v>
      </c>
      <c r="J455" t="s">
        <v>447</v>
      </c>
    </row>
    <row r="456" spans="1:10" ht="12.75">
      <c r="A456" t="s">
        <v>4587</v>
      </c>
      <c r="B456" t="s">
        <v>4588</v>
      </c>
      <c r="C456" t="s">
        <v>447</v>
      </c>
      <c r="D456" t="s">
        <v>447</v>
      </c>
      <c r="E456" t="b">
        <v>0</v>
      </c>
      <c r="F456" t="s">
        <v>447</v>
      </c>
      <c r="G456" t="s">
        <v>447</v>
      </c>
      <c r="H456" t="s">
        <v>4589</v>
      </c>
      <c r="I456" t="s">
        <v>447</v>
      </c>
      <c r="J456" t="s">
        <v>447</v>
      </c>
    </row>
    <row r="457" spans="1:10" ht="12.75">
      <c r="A457" t="s">
        <v>4590</v>
      </c>
      <c r="B457" t="s">
        <v>4591</v>
      </c>
      <c r="C457" t="s">
        <v>447</v>
      </c>
      <c r="D457" t="s">
        <v>447</v>
      </c>
      <c r="E457" t="b">
        <v>0</v>
      </c>
      <c r="F457" t="s">
        <v>447</v>
      </c>
      <c r="G457" t="s">
        <v>447</v>
      </c>
      <c r="H457" t="s">
        <v>4592</v>
      </c>
      <c r="I457" t="s">
        <v>447</v>
      </c>
      <c r="J457" t="s">
        <v>447</v>
      </c>
    </row>
    <row r="458" spans="1:10" ht="12.75">
      <c r="A458" t="s">
        <v>4593</v>
      </c>
      <c r="B458" t="s">
        <v>4594</v>
      </c>
      <c r="C458" t="s">
        <v>447</v>
      </c>
      <c r="D458" t="s">
        <v>447</v>
      </c>
      <c r="E458" t="b">
        <v>0</v>
      </c>
      <c r="F458" t="s">
        <v>447</v>
      </c>
      <c r="G458" t="s">
        <v>447</v>
      </c>
      <c r="H458" t="s">
        <v>4595</v>
      </c>
      <c r="I458" t="s">
        <v>447</v>
      </c>
      <c r="J458" t="s">
        <v>447</v>
      </c>
    </row>
    <row r="459" spans="1:10" ht="12.75">
      <c r="A459" t="s">
        <v>4596</v>
      </c>
      <c r="B459" t="s">
        <v>4597</v>
      </c>
      <c r="C459" t="s">
        <v>447</v>
      </c>
      <c r="D459" t="s">
        <v>447</v>
      </c>
      <c r="E459" t="b">
        <v>0</v>
      </c>
      <c r="F459" t="s">
        <v>447</v>
      </c>
      <c r="G459" t="s">
        <v>447</v>
      </c>
      <c r="H459" t="s">
        <v>4598</v>
      </c>
      <c r="I459" t="s">
        <v>447</v>
      </c>
      <c r="J459" t="s">
        <v>447</v>
      </c>
    </row>
    <row r="460" spans="1:10" ht="12.75">
      <c r="A460" t="s">
        <v>4599</v>
      </c>
      <c r="B460" t="s">
        <v>4600</v>
      </c>
      <c r="C460" t="s">
        <v>447</v>
      </c>
      <c r="D460" t="s">
        <v>447</v>
      </c>
      <c r="E460" t="b">
        <v>0</v>
      </c>
      <c r="F460" t="s">
        <v>447</v>
      </c>
      <c r="G460" t="s">
        <v>447</v>
      </c>
      <c r="H460" t="s">
        <v>4601</v>
      </c>
      <c r="I460" t="s">
        <v>447</v>
      </c>
      <c r="J460" t="s">
        <v>447</v>
      </c>
    </row>
    <row r="461" spans="1:10" ht="12.75">
      <c r="A461" t="s">
        <v>4602</v>
      </c>
      <c r="B461" t="s">
        <v>4603</v>
      </c>
      <c r="C461" t="s">
        <v>447</v>
      </c>
      <c r="D461" t="s">
        <v>447</v>
      </c>
      <c r="E461" t="b">
        <v>0</v>
      </c>
      <c r="F461" t="s">
        <v>447</v>
      </c>
      <c r="G461" t="s">
        <v>447</v>
      </c>
      <c r="H461" t="s">
        <v>4604</v>
      </c>
      <c r="I461" t="s">
        <v>447</v>
      </c>
      <c r="J461" t="s">
        <v>447</v>
      </c>
    </row>
    <row r="462" spans="1:10" ht="12.75">
      <c r="A462" t="s">
        <v>4605</v>
      </c>
      <c r="B462" t="s">
        <v>4606</v>
      </c>
      <c r="C462" t="s">
        <v>447</v>
      </c>
      <c r="D462" t="s">
        <v>447</v>
      </c>
      <c r="E462" t="b">
        <v>0</v>
      </c>
      <c r="F462" t="s">
        <v>447</v>
      </c>
      <c r="G462" t="s">
        <v>447</v>
      </c>
      <c r="H462" t="s">
        <v>4607</v>
      </c>
      <c r="I462" t="s">
        <v>447</v>
      </c>
      <c r="J462" t="s">
        <v>447</v>
      </c>
    </row>
    <row r="463" spans="1:10" ht="12.75">
      <c r="A463" t="s">
        <v>4608</v>
      </c>
      <c r="B463" t="s">
        <v>4609</v>
      </c>
      <c r="C463" t="s">
        <v>447</v>
      </c>
      <c r="D463" t="s">
        <v>447</v>
      </c>
      <c r="E463" t="b">
        <v>0</v>
      </c>
      <c r="F463" t="s">
        <v>447</v>
      </c>
      <c r="G463" t="s">
        <v>447</v>
      </c>
      <c r="H463" t="s">
        <v>4610</v>
      </c>
      <c r="I463" t="s">
        <v>447</v>
      </c>
      <c r="J463" t="s">
        <v>447</v>
      </c>
    </row>
    <row r="464" spans="1:10" ht="12.75">
      <c r="A464" t="s">
        <v>4611</v>
      </c>
      <c r="B464" t="s">
        <v>4612</v>
      </c>
      <c r="C464" t="s">
        <v>447</v>
      </c>
      <c r="D464" t="s">
        <v>447</v>
      </c>
      <c r="E464" t="b">
        <v>0</v>
      </c>
      <c r="F464" t="s">
        <v>447</v>
      </c>
      <c r="G464" t="s">
        <v>447</v>
      </c>
      <c r="H464" t="s">
        <v>4613</v>
      </c>
      <c r="I464" t="s">
        <v>447</v>
      </c>
      <c r="J464" t="s">
        <v>447</v>
      </c>
    </row>
    <row r="465" spans="1:10" ht="12.75">
      <c r="A465" t="s">
        <v>4614</v>
      </c>
      <c r="B465" t="s">
        <v>4615</v>
      </c>
      <c r="C465" t="s">
        <v>447</v>
      </c>
      <c r="D465" t="s">
        <v>447</v>
      </c>
      <c r="E465" t="b">
        <v>0</v>
      </c>
      <c r="F465" t="s">
        <v>447</v>
      </c>
      <c r="G465" t="s">
        <v>447</v>
      </c>
      <c r="H465" t="s">
        <v>4616</v>
      </c>
      <c r="I465" t="s">
        <v>447</v>
      </c>
      <c r="J465" t="s">
        <v>447</v>
      </c>
    </row>
    <row r="466" spans="1:10" ht="12.75">
      <c r="A466" t="s">
        <v>4617</v>
      </c>
      <c r="B466" t="s">
        <v>4618</v>
      </c>
      <c r="C466" t="s">
        <v>447</v>
      </c>
      <c r="D466" t="s">
        <v>447</v>
      </c>
      <c r="E466" t="b">
        <v>0</v>
      </c>
      <c r="F466" t="s">
        <v>447</v>
      </c>
      <c r="G466" t="s">
        <v>447</v>
      </c>
      <c r="H466" t="s">
        <v>4619</v>
      </c>
      <c r="I466" t="s">
        <v>447</v>
      </c>
      <c r="J466" t="s">
        <v>447</v>
      </c>
    </row>
    <row r="467" spans="1:10" ht="12.75">
      <c r="A467" t="s">
        <v>4620</v>
      </c>
      <c r="B467" t="s">
        <v>4621</v>
      </c>
      <c r="C467" t="s">
        <v>447</v>
      </c>
      <c r="D467" t="s">
        <v>447</v>
      </c>
      <c r="E467" t="b">
        <v>0</v>
      </c>
      <c r="F467" t="s">
        <v>447</v>
      </c>
      <c r="G467" t="s">
        <v>447</v>
      </c>
      <c r="H467" t="s">
        <v>4622</v>
      </c>
      <c r="I467" t="s">
        <v>447</v>
      </c>
      <c r="J467" t="s">
        <v>447</v>
      </c>
    </row>
    <row r="468" spans="1:10" ht="12.75">
      <c r="A468" t="s">
        <v>4623</v>
      </c>
      <c r="B468" t="s">
        <v>4624</v>
      </c>
      <c r="C468" t="s">
        <v>447</v>
      </c>
      <c r="D468" t="s">
        <v>447</v>
      </c>
      <c r="E468" t="b">
        <v>0</v>
      </c>
      <c r="F468" t="s">
        <v>447</v>
      </c>
      <c r="G468" t="s">
        <v>447</v>
      </c>
      <c r="H468" t="s">
        <v>4625</v>
      </c>
      <c r="I468" t="s">
        <v>447</v>
      </c>
      <c r="J468" t="s">
        <v>447</v>
      </c>
    </row>
    <row r="469" spans="1:10" ht="12.75">
      <c r="A469" t="s">
        <v>4626</v>
      </c>
      <c r="B469" t="s">
        <v>4627</v>
      </c>
      <c r="C469" t="s">
        <v>447</v>
      </c>
      <c r="D469" t="s">
        <v>447</v>
      </c>
      <c r="E469" t="b">
        <v>0</v>
      </c>
      <c r="F469" t="s">
        <v>447</v>
      </c>
      <c r="G469" t="s">
        <v>447</v>
      </c>
      <c r="H469" t="s">
        <v>4628</v>
      </c>
      <c r="I469" t="s">
        <v>447</v>
      </c>
      <c r="J469" t="s">
        <v>447</v>
      </c>
    </row>
    <row r="470" spans="1:10" ht="12.75">
      <c r="A470" t="s">
        <v>4629</v>
      </c>
      <c r="B470" t="s">
        <v>4630</v>
      </c>
      <c r="C470" t="s">
        <v>447</v>
      </c>
      <c r="D470" t="s">
        <v>447</v>
      </c>
      <c r="E470" t="b">
        <v>0</v>
      </c>
      <c r="F470" t="s">
        <v>447</v>
      </c>
      <c r="G470" t="s">
        <v>447</v>
      </c>
      <c r="H470" t="s">
        <v>4631</v>
      </c>
      <c r="I470" t="s">
        <v>447</v>
      </c>
      <c r="J470" t="s">
        <v>447</v>
      </c>
    </row>
    <row r="471" spans="1:10" ht="12.75">
      <c r="A471" t="s">
        <v>4632</v>
      </c>
      <c r="B471" t="s">
        <v>4633</v>
      </c>
      <c r="C471" t="s">
        <v>447</v>
      </c>
      <c r="D471" t="s">
        <v>447</v>
      </c>
      <c r="E471" t="b">
        <v>0</v>
      </c>
      <c r="F471" t="s">
        <v>447</v>
      </c>
      <c r="G471" t="s">
        <v>447</v>
      </c>
      <c r="H471" t="s">
        <v>4634</v>
      </c>
      <c r="I471" t="s">
        <v>447</v>
      </c>
      <c r="J471" t="s">
        <v>447</v>
      </c>
    </row>
    <row r="472" spans="1:10" ht="12.75">
      <c r="A472" t="s">
        <v>4635</v>
      </c>
      <c r="B472" t="s">
        <v>4636</v>
      </c>
      <c r="C472" t="s">
        <v>447</v>
      </c>
      <c r="D472" t="s">
        <v>447</v>
      </c>
      <c r="E472" t="b">
        <v>0</v>
      </c>
      <c r="F472" t="s">
        <v>447</v>
      </c>
      <c r="G472" t="s">
        <v>447</v>
      </c>
      <c r="H472" t="s">
        <v>4637</v>
      </c>
      <c r="I472" t="s">
        <v>447</v>
      </c>
      <c r="J472" t="s">
        <v>447</v>
      </c>
    </row>
    <row r="473" spans="1:10" ht="12.75">
      <c r="A473" t="s">
        <v>4638</v>
      </c>
      <c r="B473" t="s">
        <v>4639</v>
      </c>
      <c r="C473" t="s">
        <v>447</v>
      </c>
      <c r="D473" t="s">
        <v>447</v>
      </c>
      <c r="E473" t="b">
        <v>0</v>
      </c>
      <c r="F473" t="s">
        <v>447</v>
      </c>
      <c r="G473" t="s">
        <v>447</v>
      </c>
      <c r="H473" t="s">
        <v>4640</v>
      </c>
      <c r="I473" t="s">
        <v>447</v>
      </c>
      <c r="J473" t="s">
        <v>447</v>
      </c>
    </row>
    <row r="474" spans="1:10" ht="12.75">
      <c r="A474" t="s">
        <v>4641</v>
      </c>
      <c r="B474" t="s">
        <v>4642</v>
      </c>
      <c r="C474" t="s">
        <v>447</v>
      </c>
      <c r="D474" t="s">
        <v>447</v>
      </c>
      <c r="E474" t="b">
        <v>0</v>
      </c>
      <c r="F474" t="s">
        <v>447</v>
      </c>
      <c r="G474" t="s">
        <v>447</v>
      </c>
      <c r="H474" t="s">
        <v>4643</v>
      </c>
      <c r="I474" t="s">
        <v>447</v>
      </c>
      <c r="J474" t="s">
        <v>447</v>
      </c>
    </row>
    <row r="475" spans="1:10" ht="12.75">
      <c r="A475" t="s">
        <v>4644</v>
      </c>
      <c r="B475" t="s">
        <v>4645</v>
      </c>
      <c r="C475" t="s">
        <v>447</v>
      </c>
      <c r="D475" t="s">
        <v>447</v>
      </c>
      <c r="E475" t="b">
        <v>0</v>
      </c>
      <c r="F475" t="s">
        <v>447</v>
      </c>
      <c r="G475" t="s">
        <v>447</v>
      </c>
      <c r="H475" t="s">
        <v>4646</v>
      </c>
      <c r="I475" t="s">
        <v>447</v>
      </c>
      <c r="J475" t="s">
        <v>447</v>
      </c>
    </row>
    <row r="476" spans="1:10" ht="12.75">
      <c r="A476" t="s">
        <v>4647</v>
      </c>
      <c r="B476" t="s">
        <v>4648</v>
      </c>
      <c r="C476" t="s">
        <v>447</v>
      </c>
      <c r="D476" t="s">
        <v>447</v>
      </c>
      <c r="E476" t="b">
        <v>0</v>
      </c>
      <c r="F476" t="s">
        <v>447</v>
      </c>
      <c r="G476" t="s">
        <v>447</v>
      </c>
      <c r="H476" t="s">
        <v>4649</v>
      </c>
      <c r="I476" t="s">
        <v>447</v>
      </c>
      <c r="J476" t="s">
        <v>447</v>
      </c>
    </row>
    <row r="477" spans="1:10" ht="12.75">
      <c r="A477" t="s">
        <v>4650</v>
      </c>
      <c r="B477" t="s">
        <v>4651</v>
      </c>
      <c r="C477" t="s">
        <v>447</v>
      </c>
      <c r="D477" t="s">
        <v>447</v>
      </c>
      <c r="E477" t="b">
        <v>0</v>
      </c>
      <c r="F477" t="s">
        <v>447</v>
      </c>
      <c r="G477" t="s">
        <v>447</v>
      </c>
      <c r="H477" t="s">
        <v>4652</v>
      </c>
      <c r="I477" t="s">
        <v>447</v>
      </c>
      <c r="J477" t="s">
        <v>447</v>
      </c>
    </row>
    <row r="478" spans="1:10" ht="12.75">
      <c r="A478" t="s">
        <v>4653</v>
      </c>
      <c r="B478" t="s">
        <v>4654</v>
      </c>
      <c r="C478" t="s">
        <v>447</v>
      </c>
      <c r="D478" t="s">
        <v>447</v>
      </c>
      <c r="E478" t="b">
        <v>0</v>
      </c>
      <c r="F478" t="s">
        <v>447</v>
      </c>
      <c r="G478" t="s">
        <v>447</v>
      </c>
      <c r="H478" t="s">
        <v>4655</v>
      </c>
      <c r="I478" t="s">
        <v>447</v>
      </c>
      <c r="J478" t="s">
        <v>447</v>
      </c>
    </row>
    <row r="479" spans="1:10" ht="12.75">
      <c r="A479" t="s">
        <v>4656</v>
      </c>
      <c r="B479" t="s">
        <v>4657</v>
      </c>
      <c r="C479" t="s">
        <v>447</v>
      </c>
      <c r="D479" t="s">
        <v>447</v>
      </c>
      <c r="E479" t="b">
        <v>0</v>
      </c>
      <c r="F479" t="s">
        <v>447</v>
      </c>
      <c r="G479" t="s">
        <v>447</v>
      </c>
      <c r="H479" t="s">
        <v>4658</v>
      </c>
      <c r="I479" t="s">
        <v>447</v>
      </c>
      <c r="J479" t="s">
        <v>447</v>
      </c>
    </row>
    <row r="480" spans="1:10" ht="12.75">
      <c r="A480" t="s">
        <v>4659</v>
      </c>
      <c r="B480" t="s">
        <v>4660</v>
      </c>
      <c r="C480" t="s">
        <v>447</v>
      </c>
      <c r="D480" t="s">
        <v>447</v>
      </c>
      <c r="E480" t="b">
        <v>0</v>
      </c>
      <c r="F480" t="s">
        <v>447</v>
      </c>
      <c r="G480" t="s">
        <v>447</v>
      </c>
      <c r="H480" t="s">
        <v>4661</v>
      </c>
      <c r="I480" t="s">
        <v>447</v>
      </c>
      <c r="J480" t="s">
        <v>447</v>
      </c>
    </row>
    <row r="481" spans="1:10" ht="12.75">
      <c r="A481" t="s">
        <v>4662</v>
      </c>
      <c r="B481" t="s">
        <v>4663</v>
      </c>
      <c r="C481" t="s">
        <v>447</v>
      </c>
      <c r="D481" t="s">
        <v>447</v>
      </c>
      <c r="E481" t="b">
        <v>0</v>
      </c>
      <c r="F481" t="s">
        <v>447</v>
      </c>
      <c r="G481" t="s">
        <v>447</v>
      </c>
      <c r="H481" t="s">
        <v>4664</v>
      </c>
      <c r="I481" t="s">
        <v>447</v>
      </c>
      <c r="J481" t="s">
        <v>447</v>
      </c>
    </row>
    <row r="482" spans="1:10" ht="12.75">
      <c r="A482" t="s">
        <v>4665</v>
      </c>
      <c r="B482" t="s">
        <v>4666</v>
      </c>
      <c r="C482" t="s">
        <v>447</v>
      </c>
      <c r="D482" t="s">
        <v>447</v>
      </c>
      <c r="E482" t="b">
        <v>0</v>
      </c>
      <c r="F482" t="s">
        <v>447</v>
      </c>
      <c r="G482" t="s">
        <v>447</v>
      </c>
      <c r="H482" t="s">
        <v>4667</v>
      </c>
      <c r="I482" t="s">
        <v>447</v>
      </c>
      <c r="J482" t="s">
        <v>447</v>
      </c>
    </row>
    <row r="483" spans="1:10" ht="12.75">
      <c r="A483" t="s">
        <v>4668</v>
      </c>
      <c r="B483" t="s">
        <v>4669</v>
      </c>
      <c r="C483" t="s">
        <v>447</v>
      </c>
      <c r="D483" t="s">
        <v>447</v>
      </c>
      <c r="E483" t="b">
        <v>0</v>
      </c>
      <c r="F483" t="s">
        <v>447</v>
      </c>
      <c r="G483" t="s">
        <v>447</v>
      </c>
      <c r="H483" t="s">
        <v>4670</v>
      </c>
      <c r="I483" t="s">
        <v>447</v>
      </c>
      <c r="J483" t="s">
        <v>447</v>
      </c>
    </row>
    <row r="484" spans="1:10" ht="12.75">
      <c r="A484" t="s">
        <v>4671</v>
      </c>
      <c r="B484" t="s">
        <v>4672</v>
      </c>
      <c r="C484" t="s">
        <v>447</v>
      </c>
      <c r="D484" t="s">
        <v>447</v>
      </c>
      <c r="E484" t="b">
        <v>0</v>
      </c>
      <c r="F484" t="s">
        <v>447</v>
      </c>
      <c r="G484" t="s">
        <v>447</v>
      </c>
      <c r="H484" t="s">
        <v>4673</v>
      </c>
      <c r="I484" t="s">
        <v>447</v>
      </c>
      <c r="J484" t="s">
        <v>447</v>
      </c>
    </row>
    <row r="485" spans="1:10" ht="12.75">
      <c r="A485" t="s">
        <v>4674</v>
      </c>
      <c r="B485" t="s">
        <v>4675</v>
      </c>
      <c r="C485" t="s">
        <v>447</v>
      </c>
      <c r="D485" t="s">
        <v>447</v>
      </c>
      <c r="E485" t="b">
        <v>0</v>
      </c>
      <c r="F485" t="s">
        <v>447</v>
      </c>
      <c r="G485" t="s">
        <v>447</v>
      </c>
      <c r="H485" t="s">
        <v>4676</v>
      </c>
      <c r="I485" t="s">
        <v>447</v>
      </c>
      <c r="J485" t="s">
        <v>447</v>
      </c>
    </row>
    <row r="486" spans="1:10" ht="12.75">
      <c r="A486" t="s">
        <v>4677</v>
      </c>
      <c r="B486" t="s">
        <v>4678</v>
      </c>
      <c r="C486" t="s">
        <v>447</v>
      </c>
      <c r="D486" t="s">
        <v>447</v>
      </c>
      <c r="E486" t="b">
        <v>0</v>
      </c>
      <c r="F486" t="s">
        <v>447</v>
      </c>
      <c r="G486" t="s">
        <v>447</v>
      </c>
      <c r="H486" t="s">
        <v>4679</v>
      </c>
      <c r="I486" t="s">
        <v>447</v>
      </c>
      <c r="J486" t="s">
        <v>447</v>
      </c>
    </row>
    <row r="487" spans="1:10" ht="12.75">
      <c r="A487" t="s">
        <v>4680</v>
      </c>
      <c r="B487" t="s">
        <v>4681</v>
      </c>
      <c r="C487" t="s">
        <v>447</v>
      </c>
      <c r="D487" t="s">
        <v>447</v>
      </c>
      <c r="E487" t="b">
        <v>0</v>
      </c>
      <c r="F487" t="s">
        <v>447</v>
      </c>
      <c r="G487" t="s">
        <v>447</v>
      </c>
      <c r="H487" t="s">
        <v>4682</v>
      </c>
      <c r="I487" t="s">
        <v>447</v>
      </c>
      <c r="J487" t="s">
        <v>447</v>
      </c>
    </row>
    <row r="488" spans="1:10" ht="12.75">
      <c r="A488" t="s">
        <v>4683</v>
      </c>
      <c r="B488" t="s">
        <v>4684</v>
      </c>
      <c r="C488" t="s">
        <v>447</v>
      </c>
      <c r="D488" t="s">
        <v>447</v>
      </c>
      <c r="E488" t="b">
        <v>0</v>
      </c>
      <c r="F488" t="s">
        <v>447</v>
      </c>
      <c r="G488" t="s">
        <v>447</v>
      </c>
      <c r="H488" t="s">
        <v>4685</v>
      </c>
      <c r="I488" t="s">
        <v>447</v>
      </c>
      <c r="J488" t="s">
        <v>447</v>
      </c>
    </row>
    <row r="489" spans="1:10" ht="12.75">
      <c r="A489" t="s">
        <v>4686</v>
      </c>
      <c r="B489" t="s">
        <v>4687</v>
      </c>
      <c r="C489" t="s">
        <v>447</v>
      </c>
      <c r="D489" t="s">
        <v>447</v>
      </c>
      <c r="E489" t="b">
        <v>0</v>
      </c>
      <c r="F489" t="s">
        <v>447</v>
      </c>
      <c r="G489" t="s">
        <v>447</v>
      </c>
      <c r="H489" t="s">
        <v>4688</v>
      </c>
      <c r="I489" t="s">
        <v>447</v>
      </c>
      <c r="J489" t="s">
        <v>447</v>
      </c>
    </row>
    <row r="490" spans="1:10" ht="12.75">
      <c r="A490" t="s">
        <v>4689</v>
      </c>
      <c r="B490" t="s">
        <v>4690</v>
      </c>
      <c r="C490" t="s">
        <v>447</v>
      </c>
      <c r="D490" t="s">
        <v>447</v>
      </c>
      <c r="E490" t="b">
        <v>0</v>
      </c>
      <c r="F490" t="s">
        <v>4691</v>
      </c>
      <c r="G490" t="s">
        <v>447</v>
      </c>
      <c r="H490" t="s">
        <v>4692</v>
      </c>
      <c r="I490" t="s">
        <v>447</v>
      </c>
      <c r="J490" t="s">
        <v>447</v>
      </c>
    </row>
    <row r="491" spans="1:10" ht="12.75">
      <c r="A491" t="s">
        <v>4693</v>
      </c>
      <c r="B491" t="s">
        <v>4694</v>
      </c>
      <c r="C491" t="s">
        <v>447</v>
      </c>
      <c r="D491" t="s">
        <v>447</v>
      </c>
      <c r="E491" t="b">
        <v>0</v>
      </c>
      <c r="F491" t="s">
        <v>447</v>
      </c>
      <c r="G491" t="s">
        <v>447</v>
      </c>
      <c r="H491" t="s">
        <v>447</v>
      </c>
      <c r="I491" t="s">
        <v>447</v>
      </c>
      <c r="J491" t="s">
        <v>447</v>
      </c>
    </row>
    <row r="492" spans="1:10" ht="12.75">
      <c r="A492" t="s">
        <v>447</v>
      </c>
      <c r="B492" t="s">
        <v>4695</v>
      </c>
      <c r="C492" t="s">
        <v>447</v>
      </c>
      <c r="D492" t="s">
        <v>447</v>
      </c>
      <c r="E492" t="b">
        <v>0</v>
      </c>
      <c r="F492" t="s">
        <v>447</v>
      </c>
      <c r="G492" t="s">
        <v>447</v>
      </c>
      <c r="H492" t="s">
        <v>447</v>
      </c>
      <c r="I492" t="s">
        <v>447</v>
      </c>
      <c r="J492" t="s">
        <v>447</v>
      </c>
    </row>
    <row r="493" spans="1:10" ht="12.75">
      <c r="A493" t="s">
        <v>447</v>
      </c>
      <c r="B493" t="s">
        <v>4696</v>
      </c>
      <c r="C493" t="s">
        <v>447</v>
      </c>
      <c r="D493" t="s">
        <v>447</v>
      </c>
      <c r="E493" t="b">
        <v>0</v>
      </c>
      <c r="F493" t="s">
        <v>447</v>
      </c>
      <c r="G493" t="s">
        <v>447</v>
      </c>
      <c r="H493" t="s">
        <v>447</v>
      </c>
      <c r="I493" t="s">
        <v>447</v>
      </c>
      <c r="J493" t="s">
        <v>447</v>
      </c>
    </row>
    <row r="494" spans="1:10" ht="12.75">
      <c r="A494" t="s">
        <v>447</v>
      </c>
      <c r="B494" t="s">
        <v>4697</v>
      </c>
      <c r="C494" t="s">
        <v>447</v>
      </c>
      <c r="D494" t="s">
        <v>447</v>
      </c>
      <c r="E494" t="b">
        <v>0</v>
      </c>
      <c r="F494" t="s">
        <v>447</v>
      </c>
      <c r="G494" t="s">
        <v>447</v>
      </c>
      <c r="H494" t="s">
        <v>447</v>
      </c>
      <c r="I494" t="s">
        <v>447</v>
      </c>
      <c r="J494" t="s">
        <v>447</v>
      </c>
    </row>
    <row r="495" spans="1:10" ht="12.75">
      <c r="A495" t="s">
        <v>447</v>
      </c>
      <c r="B495" t="s">
        <v>4698</v>
      </c>
      <c r="C495" t="s">
        <v>447</v>
      </c>
      <c r="D495" t="s">
        <v>447</v>
      </c>
      <c r="E495" t="b">
        <v>0</v>
      </c>
      <c r="F495" t="s">
        <v>447</v>
      </c>
      <c r="G495" t="s">
        <v>447</v>
      </c>
      <c r="H495" t="s">
        <v>447</v>
      </c>
      <c r="I495" t="s">
        <v>447</v>
      </c>
      <c r="J495" t="s">
        <v>447</v>
      </c>
    </row>
    <row r="496" spans="1:10" ht="12.75">
      <c r="A496" t="s">
        <v>4699</v>
      </c>
      <c r="B496" t="s">
        <v>4700</v>
      </c>
      <c r="C496" t="s">
        <v>447</v>
      </c>
      <c r="D496" t="s">
        <v>447</v>
      </c>
      <c r="E496" t="b">
        <v>0</v>
      </c>
      <c r="F496" t="s">
        <v>447</v>
      </c>
      <c r="G496" t="s">
        <v>447</v>
      </c>
      <c r="H496" t="s">
        <v>4701</v>
      </c>
      <c r="I496" t="s">
        <v>447</v>
      </c>
      <c r="J496" t="s">
        <v>447</v>
      </c>
    </row>
    <row r="497" spans="1:10" ht="12.75">
      <c r="A497" t="s">
        <v>4702</v>
      </c>
      <c r="B497" t="s">
        <v>4703</v>
      </c>
      <c r="C497" t="s">
        <v>447</v>
      </c>
      <c r="D497" t="s">
        <v>447</v>
      </c>
      <c r="E497" t="b">
        <v>0</v>
      </c>
      <c r="F497" t="s">
        <v>447</v>
      </c>
      <c r="G497" t="s">
        <v>447</v>
      </c>
      <c r="H497" t="s">
        <v>447</v>
      </c>
      <c r="I497" t="s">
        <v>447</v>
      </c>
      <c r="J497" t="s">
        <v>447</v>
      </c>
    </row>
    <row r="498" spans="1:10" ht="12.75">
      <c r="A498" t="s">
        <v>4704</v>
      </c>
      <c r="B498" t="s">
        <v>4705</v>
      </c>
      <c r="C498" t="s">
        <v>447</v>
      </c>
      <c r="D498" t="s">
        <v>447</v>
      </c>
      <c r="E498" t="b">
        <v>0</v>
      </c>
      <c r="F498" t="s">
        <v>447</v>
      </c>
      <c r="G498" t="s">
        <v>447</v>
      </c>
      <c r="H498" t="s">
        <v>4706</v>
      </c>
      <c r="I498" t="s">
        <v>447</v>
      </c>
      <c r="J498" t="s">
        <v>447</v>
      </c>
    </row>
    <row r="499" spans="1:10" ht="12.75">
      <c r="A499" t="s">
        <v>4707</v>
      </c>
      <c r="B499" t="s">
        <v>4708</v>
      </c>
      <c r="C499" t="s">
        <v>447</v>
      </c>
      <c r="D499" t="s">
        <v>447</v>
      </c>
      <c r="E499" t="b">
        <v>0</v>
      </c>
      <c r="F499" t="s">
        <v>447</v>
      </c>
      <c r="G499" t="s">
        <v>447</v>
      </c>
      <c r="H499" t="s">
        <v>4709</v>
      </c>
      <c r="I499" t="s">
        <v>447</v>
      </c>
      <c r="J499" t="s">
        <v>447</v>
      </c>
    </row>
    <row r="500" spans="1:10" ht="12.75">
      <c r="A500" t="s">
        <v>4710</v>
      </c>
      <c r="B500" t="s">
        <v>4711</v>
      </c>
      <c r="C500" t="s">
        <v>447</v>
      </c>
      <c r="D500" t="s">
        <v>447</v>
      </c>
      <c r="E500" t="b">
        <v>0</v>
      </c>
      <c r="F500" t="s">
        <v>447</v>
      </c>
      <c r="G500" t="s">
        <v>447</v>
      </c>
      <c r="H500" t="s">
        <v>4712</v>
      </c>
      <c r="I500" t="s">
        <v>447</v>
      </c>
      <c r="J500" t="s">
        <v>447</v>
      </c>
    </row>
    <row r="501" spans="1:10" ht="12.75">
      <c r="A501" t="s">
        <v>4713</v>
      </c>
      <c r="B501" t="s">
        <v>4714</v>
      </c>
      <c r="C501" t="s">
        <v>447</v>
      </c>
      <c r="D501" t="s">
        <v>447</v>
      </c>
      <c r="E501" t="b">
        <v>0</v>
      </c>
      <c r="F501" t="s">
        <v>447</v>
      </c>
      <c r="G501" t="s">
        <v>447</v>
      </c>
      <c r="H501" t="s">
        <v>4715</v>
      </c>
      <c r="I501" t="s">
        <v>447</v>
      </c>
      <c r="J501" t="s">
        <v>447</v>
      </c>
    </row>
    <row r="502" spans="1:10" ht="12.75">
      <c r="A502" t="s">
        <v>4716</v>
      </c>
      <c r="B502" t="s">
        <v>4717</v>
      </c>
      <c r="C502" t="s">
        <v>447</v>
      </c>
      <c r="D502" t="s">
        <v>447</v>
      </c>
      <c r="E502" t="b">
        <v>0</v>
      </c>
      <c r="F502" t="s">
        <v>447</v>
      </c>
      <c r="G502" t="s">
        <v>447</v>
      </c>
      <c r="H502" t="s">
        <v>4718</v>
      </c>
      <c r="I502" t="s">
        <v>447</v>
      </c>
      <c r="J502" t="s">
        <v>447</v>
      </c>
    </row>
    <row r="503" spans="1:10" ht="12.75">
      <c r="A503" t="s">
        <v>4719</v>
      </c>
      <c r="B503" t="s">
        <v>2540</v>
      </c>
      <c r="C503" t="s">
        <v>447</v>
      </c>
      <c r="D503" t="s">
        <v>447</v>
      </c>
      <c r="E503" t="b">
        <v>0</v>
      </c>
      <c r="F503" t="s">
        <v>447</v>
      </c>
      <c r="G503" t="s">
        <v>447</v>
      </c>
      <c r="H503" t="s">
        <v>4720</v>
      </c>
      <c r="I503" t="s">
        <v>447</v>
      </c>
      <c r="J503" t="s">
        <v>447</v>
      </c>
    </row>
    <row r="504" spans="1:10" ht="12.75">
      <c r="A504" t="s">
        <v>4721</v>
      </c>
      <c r="B504" t="s">
        <v>4722</v>
      </c>
      <c r="C504" t="s">
        <v>447</v>
      </c>
      <c r="D504" t="s">
        <v>447</v>
      </c>
      <c r="E504" t="b">
        <v>0</v>
      </c>
      <c r="F504" t="s">
        <v>447</v>
      </c>
      <c r="G504" t="s">
        <v>447</v>
      </c>
      <c r="H504" t="s">
        <v>4723</v>
      </c>
      <c r="I504" t="s">
        <v>447</v>
      </c>
      <c r="J504" t="s">
        <v>447</v>
      </c>
    </row>
    <row r="505" spans="1:10" ht="12.75">
      <c r="A505" t="s">
        <v>4724</v>
      </c>
      <c r="B505" t="s">
        <v>4725</v>
      </c>
      <c r="C505" t="s">
        <v>447</v>
      </c>
      <c r="D505" t="s">
        <v>447</v>
      </c>
      <c r="E505" t="b">
        <v>0</v>
      </c>
      <c r="F505" t="s">
        <v>4726</v>
      </c>
      <c r="G505" t="s">
        <v>447</v>
      </c>
      <c r="H505" t="s">
        <v>4727</v>
      </c>
      <c r="I505" t="s">
        <v>447</v>
      </c>
      <c r="J505" t="s">
        <v>447</v>
      </c>
    </row>
    <row r="506" spans="1:10" ht="12.75">
      <c r="A506" t="s">
        <v>4728</v>
      </c>
      <c r="B506" t="s">
        <v>4729</v>
      </c>
      <c r="C506" t="s">
        <v>447</v>
      </c>
      <c r="D506" t="s">
        <v>447</v>
      </c>
      <c r="E506" t="b">
        <v>0</v>
      </c>
      <c r="F506" t="s">
        <v>4496</v>
      </c>
      <c r="G506" t="s">
        <v>447</v>
      </c>
      <c r="H506" t="s">
        <v>4730</v>
      </c>
      <c r="I506" t="s">
        <v>447</v>
      </c>
      <c r="J506" t="s">
        <v>447</v>
      </c>
    </row>
    <row r="507" spans="1:10" ht="12.75">
      <c r="A507" t="s">
        <v>4731</v>
      </c>
      <c r="B507" t="s">
        <v>4732</v>
      </c>
      <c r="C507" t="s">
        <v>447</v>
      </c>
      <c r="D507" t="s">
        <v>447</v>
      </c>
      <c r="E507" t="b">
        <v>0</v>
      </c>
      <c r="F507" t="s">
        <v>447</v>
      </c>
      <c r="G507" t="s">
        <v>447</v>
      </c>
      <c r="H507" t="s">
        <v>4733</v>
      </c>
      <c r="I507" t="s">
        <v>447</v>
      </c>
      <c r="J507" t="s">
        <v>447</v>
      </c>
    </row>
    <row r="508" spans="1:10" ht="12.75">
      <c r="A508" t="s">
        <v>4734</v>
      </c>
      <c r="B508" t="s">
        <v>4735</v>
      </c>
      <c r="C508" t="s">
        <v>447</v>
      </c>
      <c r="D508" t="s">
        <v>447</v>
      </c>
      <c r="E508" t="b">
        <v>0</v>
      </c>
      <c r="F508" t="s">
        <v>447</v>
      </c>
      <c r="G508" t="s">
        <v>447</v>
      </c>
      <c r="H508" t="s">
        <v>4736</v>
      </c>
      <c r="I508" t="s">
        <v>447</v>
      </c>
      <c r="J508" t="s">
        <v>447</v>
      </c>
    </row>
    <row r="509" spans="1:10" ht="12.75">
      <c r="A509" t="s">
        <v>4737</v>
      </c>
      <c r="B509" t="s">
        <v>4738</v>
      </c>
      <c r="C509" t="s">
        <v>447</v>
      </c>
      <c r="D509" t="s">
        <v>447</v>
      </c>
      <c r="E509" t="b">
        <v>0</v>
      </c>
      <c r="F509" t="s">
        <v>447</v>
      </c>
      <c r="G509" t="s">
        <v>447</v>
      </c>
      <c r="H509" t="s">
        <v>447</v>
      </c>
      <c r="I509" t="s">
        <v>447</v>
      </c>
      <c r="J509" t="s">
        <v>447</v>
      </c>
    </row>
    <row r="510" spans="1:10" ht="12.75">
      <c r="A510" t="s">
        <v>4739</v>
      </c>
      <c r="B510" t="s">
        <v>4740</v>
      </c>
      <c r="C510" t="s">
        <v>447</v>
      </c>
      <c r="D510" t="s">
        <v>447</v>
      </c>
      <c r="E510" t="b">
        <v>0</v>
      </c>
      <c r="F510" t="s">
        <v>447</v>
      </c>
      <c r="G510" t="s">
        <v>447</v>
      </c>
      <c r="H510" t="s">
        <v>4741</v>
      </c>
      <c r="I510" t="s">
        <v>447</v>
      </c>
      <c r="J510" t="s">
        <v>447</v>
      </c>
    </row>
    <row r="511" spans="1:10" ht="12.75">
      <c r="A511" t="s">
        <v>4742</v>
      </c>
      <c r="B511" t="s">
        <v>4743</v>
      </c>
      <c r="C511" t="s">
        <v>447</v>
      </c>
      <c r="D511" t="s">
        <v>447</v>
      </c>
      <c r="E511" t="b">
        <v>0</v>
      </c>
      <c r="F511" t="s">
        <v>447</v>
      </c>
      <c r="G511" t="s">
        <v>447</v>
      </c>
      <c r="H511" t="s">
        <v>4744</v>
      </c>
      <c r="I511" t="s">
        <v>447</v>
      </c>
      <c r="J511" t="s">
        <v>447</v>
      </c>
    </row>
    <row r="512" spans="1:10" ht="12.75">
      <c r="A512" t="s">
        <v>4745</v>
      </c>
      <c r="B512" t="s">
        <v>4746</v>
      </c>
      <c r="C512" t="s">
        <v>447</v>
      </c>
      <c r="D512" t="s">
        <v>447</v>
      </c>
      <c r="E512" t="b">
        <v>0</v>
      </c>
      <c r="F512" t="s">
        <v>447</v>
      </c>
      <c r="G512" t="s">
        <v>447</v>
      </c>
      <c r="H512" t="s">
        <v>4747</v>
      </c>
      <c r="I512" t="s">
        <v>447</v>
      </c>
      <c r="J512" t="s">
        <v>447</v>
      </c>
    </row>
    <row r="513" spans="1:10" ht="12.75">
      <c r="A513" t="s">
        <v>4748</v>
      </c>
      <c r="B513" t="s">
        <v>4748</v>
      </c>
      <c r="C513" t="s">
        <v>447</v>
      </c>
      <c r="D513" t="s">
        <v>447</v>
      </c>
      <c r="E513" t="b">
        <v>0</v>
      </c>
      <c r="F513" t="s">
        <v>447</v>
      </c>
      <c r="G513" t="s">
        <v>447</v>
      </c>
      <c r="H513" t="s">
        <v>4749</v>
      </c>
      <c r="I513" t="s">
        <v>447</v>
      </c>
      <c r="J513" t="s">
        <v>447</v>
      </c>
    </row>
    <row r="514" spans="1:10" ht="12.75">
      <c r="A514" t="s">
        <v>4750</v>
      </c>
      <c r="B514" t="s">
        <v>4751</v>
      </c>
      <c r="C514" t="s">
        <v>447</v>
      </c>
      <c r="D514" t="s">
        <v>447</v>
      </c>
      <c r="E514" t="b">
        <v>0</v>
      </c>
      <c r="F514" t="s">
        <v>447</v>
      </c>
      <c r="G514" t="s">
        <v>447</v>
      </c>
      <c r="H514" t="s">
        <v>4752</v>
      </c>
      <c r="I514" t="s">
        <v>447</v>
      </c>
      <c r="J514" t="s">
        <v>447</v>
      </c>
    </row>
    <row r="515" spans="1:10" ht="12.75">
      <c r="A515" t="s">
        <v>4753</v>
      </c>
      <c r="B515" t="s">
        <v>4754</v>
      </c>
      <c r="C515" t="s">
        <v>447</v>
      </c>
      <c r="D515" t="s">
        <v>447</v>
      </c>
      <c r="E515" t="b">
        <v>0</v>
      </c>
      <c r="F515" t="s">
        <v>447</v>
      </c>
      <c r="G515" t="s">
        <v>447</v>
      </c>
      <c r="H515" t="s">
        <v>4755</v>
      </c>
      <c r="I515" t="s">
        <v>447</v>
      </c>
      <c r="J515" t="s">
        <v>447</v>
      </c>
    </row>
    <row r="516" spans="1:10" ht="12.75">
      <c r="A516" t="s">
        <v>4756</v>
      </c>
      <c r="B516" t="s">
        <v>4757</v>
      </c>
      <c r="C516" t="s">
        <v>447</v>
      </c>
      <c r="D516" t="s">
        <v>447</v>
      </c>
      <c r="E516" t="b">
        <v>0</v>
      </c>
      <c r="F516" t="s">
        <v>447</v>
      </c>
      <c r="G516" t="s">
        <v>447</v>
      </c>
      <c r="H516" t="s">
        <v>4758</v>
      </c>
      <c r="I516" t="s">
        <v>447</v>
      </c>
      <c r="J516" t="s">
        <v>447</v>
      </c>
    </row>
    <row r="517" spans="1:10" ht="12.75">
      <c r="A517" t="s">
        <v>4759</v>
      </c>
      <c r="B517" t="s">
        <v>4760</v>
      </c>
      <c r="C517" t="s">
        <v>447</v>
      </c>
      <c r="D517" t="s">
        <v>447</v>
      </c>
      <c r="E517" t="b">
        <v>0</v>
      </c>
      <c r="F517" t="s">
        <v>447</v>
      </c>
      <c r="G517" t="s">
        <v>447</v>
      </c>
      <c r="H517" t="s">
        <v>4761</v>
      </c>
      <c r="I517" t="s">
        <v>447</v>
      </c>
      <c r="J517" t="s">
        <v>447</v>
      </c>
    </row>
    <row r="518" spans="1:10" ht="12.75">
      <c r="A518" t="s">
        <v>4762</v>
      </c>
      <c r="B518" t="s">
        <v>4763</v>
      </c>
      <c r="C518" t="s">
        <v>447</v>
      </c>
      <c r="D518" t="s">
        <v>447</v>
      </c>
      <c r="E518" t="b">
        <v>0</v>
      </c>
      <c r="F518" t="s">
        <v>447</v>
      </c>
      <c r="G518" t="s">
        <v>447</v>
      </c>
      <c r="H518" t="s">
        <v>4764</v>
      </c>
      <c r="I518" t="s">
        <v>447</v>
      </c>
      <c r="J518" t="s">
        <v>447</v>
      </c>
    </row>
    <row r="519" spans="1:10" ht="12.75">
      <c r="A519" t="s">
        <v>4765</v>
      </c>
      <c r="B519" t="s">
        <v>4766</v>
      </c>
      <c r="C519" t="s">
        <v>447</v>
      </c>
      <c r="D519" t="s">
        <v>447</v>
      </c>
      <c r="E519" t="b">
        <v>0</v>
      </c>
      <c r="F519" t="s">
        <v>447</v>
      </c>
      <c r="G519" t="s">
        <v>447</v>
      </c>
      <c r="H519" t="s">
        <v>4767</v>
      </c>
      <c r="I519" t="s">
        <v>447</v>
      </c>
      <c r="J519" t="s">
        <v>447</v>
      </c>
    </row>
    <row r="520" spans="1:10" ht="12.75">
      <c r="A520" t="s">
        <v>4768</v>
      </c>
      <c r="B520" t="s">
        <v>4769</v>
      </c>
      <c r="C520" t="s">
        <v>447</v>
      </c>
      <c r="D520" t="s">
        <v>447</v>
      </c>
      <c r="E520" t="b">
        <v>0</v>
      </c>
      <c r="F520" t="s">
        <v>447</v>
      </c>
      <c r="G520" t="s">
        <v>447</v>
      </c>
      <c r="H520" t="s">
        <v>4770</v>
      </c>
      <c r="I520" t="s">
        <v>447</v>
      </c>
      <c r="J520" t="s">
        <v>447</v>
      </c>
    </row>
    <row r="521" spans="1:10" ht="12.75">
      <c r="A521" t="s">
        <v>4771</v>
      </c>
      <c r="B521" t="s">
        <v>4772</v>
      </c>
      <c r="C521" t="s">
        <v>447</v>
      </c>
      <c r="D521" t="s">
        <v>447</v>
      </c>
      <c r="E521" t="b">
        <v>0</v>
      </c>
      <c r="F521" t="s">
        <v>447</v>
      </c>
      <c r="G521" t="s">
        <v>447</v>
      </c>
      <c r="H521" t="s">
        <v>4773</v>
      </c>
      <c r="I521" t="s">
        <v>447</v>
      </c>
      <c r="J521" t="s">
        <v>447</v>
      </c>
    </row>
    <row r="522" spans="1:10" ht="12.75">
      <c r="A522" t="s">
        <v>4774</v>
      </c>
      <c r="B522" t="s">
        <v>4775</v>
      </c>
      <c r="C522" t="s">
        <v>447</v>
      </c>
      <c r="D522" t="s">
        <v>447</v>
      </c>
      <c r="E522" t="b">
        <v>0</v>
      </c>
      <c r="F522" t="s">
        <v>447</v>
      </c>
      <c r="G522" t="s">
        <v>447</v>
      </c>
      <c r="H522" t="s">
        <v>4776</v>
      </c>
      <c r="I522" t="s">
        <v>447</v>
      </c>
      <c r="J522" t="s">
        <v>447</v>
      </c>
    </row>
    <row r="523" spans="1:10" ht="12.75">
      <c r="A523" t="s">
        <v>4777</v>
      </c>
      <c r="B523" t="s">
        <v>4778</v>
      </c>
      <c r="C523" t="s">
        <v>447</v>
      </c>
      <c r="D523" t="s">
        <v>447</v>
      </c>
      <c r="E523" t="b">
        <v>0</v>
      </c>
      <c r="F523" t="s">
        <v>447</v>
      </c>
      <c r="G523" t="s">
        <v>447</v>
      </c>
      <c r="H523" t="s">
        <v>4779</v>
      </c>
      <c r="I523" t="s">
        <v>447</v>
      </c>
      <c r="J523" t="s">
        <v>447</v>
      </c>
    </row>
    <row r="524" spans="1:10" ht="12.75">
      <c r="A524" t="s">
        <v>4780</v>
      </c>
      <c r="B524" t="s">
        <v>4781</v>
      </c>
      <c r="C524" t="s">
        <v>447</v>
      </c>
      <c r="D524" t="s">
        <v>447</v>
      </c>
      <c r="E524" t="b">
        <v>0</v>
      </c>
      <c r="F524" t="s">
        <v>447</v>
      </c>
      <c r="G524" t="s">
        <v>447</v>
      </c>
      <c r="H524" t="s">
        <v>4782</v>
      </c>
      <c r="I524" t="s">
        <v>447</v>
      </c>
      <c r="J524" t="s">
        <v>447</v>
      </c>
    </row>
    <row r="525" spans="1:10" ht="12.75">
      <c r="A525" t="s">
        <v>4783</v>
      </c>
      <c r="B525" t="s">
        <v>4784</v>
      </c>
      <c r="C525" t="s">
        <v>447</v>
      </c>
      <c r="D525" t="s">
        <v>447</v>
      </c>
      <c r="E525" t="b">
        <v>0</v>
      </c>
      <c r="F525" t="s">
        <v>447</v>
      </c>
      <c r="G525" t="s">
        <v>447</v>
      </c>
      <c r="H525" t="s">
        <v>4785</v>
      </c>
      <c r="I525" t="s">
        <v>447</v>
      </c>
      <c r="J525" t="s">
        <v>447</v>
      </c>
    </row>
    <row r="526" spans="1:10" ht="12.75">
      <c r="A526" t="s">
        <v>4786</v>
      </c>
      <c r="B526" t="s">
        <v>4787</v>
      </c>
      <c r="C526" t="s">
        <v>447</v>
      </c>
      <c r="D526" t="s">
        <v>447</v>
      </c>
      <c r="E526" t="b">
        <v>0</v>
      </c>
      <c r="F526" t="s">
        <v>447</v>
      </c>
      <c r="G526" t="s">
        <v>447</v>
      </c>
      <c r="H526" t="s">
        <v>4788</v>
      </c>
      <c r="I526" t="s">
        <v>447</v>
      </c>
      <c r="J526" t="s">
        <v>447</v>
      </c>
    </row>
    <row r="527" spans="1:10" ht="12.75">
      <c r="A527" t="s">
        <v>4789</v>
      </c>
      <c r="B527" t="s">
        <v>4790</v>
      </c>
      <c r="C527" t="s">
        <v>447</v>
      </c>
      <c r="D527" t="s">
        <v>447</v>
      </c>
      <c r="E527" t="b">
        <v>0</v>
      </c>
      <c r="F527" t="s">
        <v>447</v>
      </c>
      <c r="G527" t="s">
        <v>447</v>
      </c>
      <c r="H527" t="s">
        <v>4791</v>
      </c>
      <c r="I527" t="s">
        <v>447</v>
      </c>
      <c r="J527" t="s">
        <v>447</v>
      </c>
    </row>
    <row r="528" spans="1:10" ht="12.75">
      <c r="A528" t="s">
        <v>4792</v>
      </c>
      <c r="B528" t="s">
        <v>4793</v>
      </c>
      <c r="C528" t="s">
        <v>447</v>
      </c>
      <c r="D528" t="s">
        <v>447</v>
      </c>
      <c r="E528" t="b">
        <v>0</v>
      </c>
      <c r="F528" t="s">
        <v>447</v>
      </c>
      <c r="G528" t="s">
        <v>447</v>
      </c>
      <c r="H528" t="s">
        <v>4794</v>
      </c>
      <c r="I528" t="s">
        <v>447</v>
      </c>
      <c r="J528" t="s">
        <v>447</v>
      </c>
    </row>
    <row r="529" spans="1:10" ht="12.75">
      <c r="A529" t="s">
        <v>4795</v>
      </c>
      <c r="B529" t="s">
        <v>4796</v>
      </c>
      <c r="C529" t="s">
        <v>447</v>
      </c>
      <c r="D529" t="s">
        <v>447</v>
      </c>
      <c r="E529" t="b">
        <v>0</v>
      </c>
      <c r="F529" t="s">
        <v>447</v>
      </c>
      <c r="G529" t="s">
        <v>447</v>
      </c>
      <c r="H529" t="s">
        <v>4797</v>
      </c>
      <c r="I529" t="s">
        <v>447</v>
      </c>
      <c r="J529" t="s">
        <v>447</v>
      </c>
    </row>
    <row r="530" spans="1:10" ht="12.75">
      <c r="A530" t="s">
        <v>4798</v>
      </c>
      <c r="B530" t="s">
        <v>4799</v>
      </c>
      <c r="C530" t="s">
        <v>447</v>
      </c>
      <c r="D530" t="s">
        <v>447</v>
      </c>
      <c r="E530" t="b">
        <v>0</v>
      </c>
      <c r="F530" t="s">
        <v>447</v>
      </c>
      <c r="G530" t="s">
        <v>447</v>
      </c>
      <c r="H530" t="s">
        <v>4800</v>
      </c>
      <c r="I530" t="s">
        <v>447</v>
      </c>
      <c r="J530" t="s">
        <v>447</v>
      </c>
    </row>
    <row r="531" spans="1:10" ht="12.75">
      <c r="A531" t="s">
        <v>4801</v>
      </c>
      <c r="B531" t="s">
        <v>4802</v>
      </c>
      <c r="C531" t="s">
        <v>447</v>
      </c>
      <c r="D531" t="s">
        <v>447</v>
      </c>
      <c r="E531" t="b">
        <v>0</v>
      </c>
      <c r="F531" t="s">
        <v>447</v>
      </c>
      <c r="G531" t="s">
        <v>447</v>
      </c>
      <c r="H531" t="s">
        <v>4803</v>
      </c>
      <c r="I531" t="s">
        <v>447</v>
      </c>
      <c r="J531" t="s">
        <v>447</v>
      </c>
    </row>
    <row r="532" spans="1:10" ht="12.75">
      <c r="A532" t="s">
        <v>4804</v>
      </c>
      <c r="B532" t="s">
        <v>4805</v>
      </c>
      <c r="C532" t="s">
        <v>447</v>
      </c>
      <c r="D532" t="s">
        <v>447</v>
      </c>
      <c r="E532" t="b">
        <v>0</v>
      </c>
      <c r="F532" t="s">
        <v>447</v>
      </c>
      <c r="G532" t="s">
        <v>447</v>
      </c>
      <c r="H532" t="s">
        <v>4806</v>
      </c>
      <c r="I532" t="s">
        <v>447</v>
      </c>
      <c r="J532" t="s">
        <v>447</v>
      </c>
    </row>
    <row r="533" spans="1:10" ht="12.75">
      <c r="A533" t="s">
        <v>4807</v>
      </c>
      <c r="B533" t="s">
        <v>4808</v>
      </c>
      <c r="C533" t="s">
        <v>447</v>
      </c>
      <c r="D533" t="s">
        <v>447</v>
      </c>
      <c r="E533" t="b">
        <v>0</v>
      </c>
      <c r="F533" t="s">
        <v>447</v>
      </c>
      <c r="G533" t="s">
        <v>447</v>
      </c>
      <c r="H533" t="s">
        <v>4809</v>
      </c>
      <c r="I533" t="s">
        <v>447</v>
      </c>
      <c r="J533" t="s">
        <v>447</v>
      </c>
    </row>
    <row r="534" spans="1:10" ht="12.75">
      <c r="A534" t="s">
        <v>4810</v>
      </c>
      <c r="B534" t="s">
        <v>4811</v>
      </c>
      <c r="C534" t="s">
        <v>447</v>
      </c>
      <c r="D534" t="s">
        <v>447</v>
      </c>
      <c r="E534" t="b">
        <v>0</v>
      </c>
      <c r="F534" t="s">
        <v>447</v>
      </c>
      <c r="G534" t="s">
        <v>447</v>
      </c>
      <c r="H534" t="s">
        <v>4812</v>
      </c>
      <c r="I534" t="s">
        <v>447</v>
      </c>
      <c r="J534" t="s">
        <v>447</v>
      </c>
    </row>
    <row r="535" spans="1:10" ht="12.75">
      <c r="A535" t="s">
        <v>4813</v>
      </c>
      <c r="B535" t="s">
        <v>4814</v>
      </c>
      <c r="C535" t="s">
        <v>447</v>
      </c>
      <c r="D535" t="s">
        <v>447</v>
      </c>
      <c r="E535" t="b">
        <v>0</v>
      </c>
      <c r="F535" t="s">
        <v>447</v>
      </c>
      <c r="G535" t="s">
        <v>447</v>
      </c>
      <c r="H535" t="s">
        <v>4815</v>
      </c>
      <c r="I535" t="s">
        <v>447</v>
      </c>
      <c r="J535" t="s">
        <v>447</v>
      </c>
    </row>
    <row r="536" spans="1:10" ht="12.75">
      <c r="A536" t="s">
        <v>4816</v>
      </c>
      <c r="B536" t="s">
        <v>4817</v>
      </c>
      <c r="C536" t="s">
        <v>447</v>
      </c>
      <c r="D536" t="s">
        <v>447</v>
      </c>
      <c r="E536" t="b">
        <v>0</v>
      </c>
      <c r="F536" t="s">
        <v>447</v>
      </c>
      <c r="G536" t="s">
        <v>447</v>
      </c>
      <c r="H536" t="s">
        <v>4818</v>
      </c>
      <c r="I536" t="s">
        <v>447</v>
      </c>
      <c r="J536" t="s">
        <v>447</v>
      </c>
    </row>
    <row r="537" spans="1:10" ht="12.75">
      <c r="A537" t="s">
        <v>4819</v>
      </c>
      <c r="B537" t="s">
        <v>4820</v>
      </c>
      <c r="C537" t="s">
        <v>447</v>
      </c>
      <c r="D537" t="s">
        <v>447</v>
      </c>
      <c r="E537" t="b">
        <v>0</v>
      </c>
      <c r="F537" t="s">
        <v>447</v>
      </c>
      <c r="G537" t="s">
        <v>447</v>
      </c>
      <c r="H537" t="s">
        <v>4821</v>
      </c>
      <c r="I537" t="s">
        <v>447</v>
      </c>
      <c r="J537" t="s">
        <v>447</v>
      </c>
    </row>
    <row r="538" spans="1:10" ht="12.75">
      <c r="A538" t="s">
        <v>4822</v>
      </c>
      <c r="B538" t="s">
        <v>4823</v>
      </c>
      <c r="C538" t="s">
        <v>447</v>
      </c>
      <c r="D538" t="s">
        <v>447</v>
      </c>
      <c r="E538" t="b">
        <v>0</v>
      </c>
      <c r="F538" t="s">
        <v>447</v>
      </c>
      <c r="G538" t="s">
        <v>447</v>
      </c>
      <c r="H538" t="s">
        <v>4824</v>
      </c>
      <c r="I538" t="s">
        <v>447</v>
      </c>
      <c r="J538" t="s">
        <v>447</v>
      </c>
    </row>
    <row r="539" spans="1:10" ht="12.75">
      <c r="A539" t="s">
        <v>4825</v>
      </c>
      <c r="B539" t="s">
        <v>4826</v>
      </c>
      <c r="C539" t="s">
        <v>447</v>
      </c>
      <c r="D539" t="s">
        <v>447</v>
      </c>
      <c r="E539" t="b">
        <v>0</v>
      </c>
      <c r="F539" t="s">
        <v>447</v>
      </c>
      <c r="G539" t="s">
        <v>447</v>
      </c>
      <c r="H539" t="s">
        <v>4827</v>
      </c>
      <c r="I539" t="s">
        <v>447</v>
      </c>
      <c r="J539" t="s">
        <v>447</v>
      </c>
    </row>
    <row r="540" spans="1:10" ht="12.75">
      <c r="A540" t="s">
        <v>4828</v>
      </c>
      <c r="B540" t="s">
        <v>4829</v>
      </c>
      <c r="C540" t="s">
        <v>447</v>
      </c>
      <c r="D540" t="s">
        <v>447</v>
      </c>
      <c r="E540" t="b">
        <v>0</v>
      </c>
      <c r="F540" t="s">
        <v>447</v>
      </c>
      <c r="G540" t="s">
        <v>447</v>
      </c>
      <c r="H540" t="s">
        <v>4830</v>
      </c>
      <c r="I540" t="s">
        <v>447</v>
      </c>
      <c r="J540" t="s">
        <v>447</v>
      </c>
    </row>
    <row r="541" spans="1:10" ht="12.75">
      <c r="A541" t="s">
        <v>4831</v>
      </c>
      <c r="B541" t="s">
        <v>4832</v>
      </c>
      <c r="C541" t="s">
        <v>447</v>
      </c>
      <c r="D541" t="s">
        <v>447</v>
      </c>
      <c r="E541" t="b">
        <v>0</v>
      </c>
      <c r="F541" t="s">
        <v>447</v>
      </c>
      <c r="G541" t="s">
        <v>447</v>
      </c>
      <c r="H541" t="s">
        <v>447</v>
      </c>
      <c r="I541" t="s">
        <v>447</v>
      </c>
      <c r="J541" t="s">
        <v>447</v>
      </c>
    </row>
    <row r="542" spans="1:10" ht="12.75">
      <c r="A542" t="s">
        <v>4833</v>
      </c>
      <c r="B542" t="s">
        <v>4834</v>
      </c>
      <c r="C542" t="s">
        <v>447</v>
      </c>
      <c r="D542" t="s">
        <v>447</v>
      </c>
      <c r="E542" t="b">
        <v>0</v>
      </c>
      <c r="F542" t="s">
        <v>447</v>
      </c>
      <c r="G542" t="s">
        <v>447</v>
      </c>
      <c r="H542" t="s">
        <v>447</v>
      </c>
      <c r="I542" t="s">
        <v>447</v>
      </c>
      <c r="J542" t="s">
        <v>447</v>
      </c>
    </row>
    <row r="543" spans="1:10" ht="12.75">
      <c r="A543" t="s">
        <v>4835</v>
      </c>
      <c r="B543" t="s">
        <v>4836</v>
      </c>
      <c r="C543" t="s">
        <v>447</v>
      </c>
      <c r="D543" t="s">
        <v>447</v>
      </c>
      <c r="E543" t="b">
        <v>0</v>
      </c>
      <c r="F543" t="s">
        <v>447</v>
      </c>
      <c r="G543" t="s">
        <v>447</v>
      </c>
      <c r="H543" t="s">
        <v>447</v>
      </c>
      <c r="I543" t="s">
        <v>447</v>
      </c>
      <c r="J543" t="s">
        <v>447</v>
      </c>
    </row>
    <row r="544" spans="1:10" ht="12.75">
      <c r="A544" t="s">
        <v>4837</v>
      </c>
      <c r="B544" t="s">
        <v>4838</v>
      </c>
      <c r="C544" t="s">
        <v>447</v>
      </c>
      <c r="D544" t="s">
        <v>447</v>
      </c>
      <c r="E544" t="b">
        <v>0</v>
      </c>
      <c r="F544" t="s">
        <v>447</v>
      </c>
      <c r="G544" t="s">
        <v>447</v>
      </c>
      <c r="H544" t="s">
        <v>447</v>
      </c>
      <c r="I544" t="s">
        <v>447</v>
      </c>
      <c r="J544" t="s">
        <v>447</v>
      </c>
    </row>
    <row r="545" spans="1:10" ht="12.75">
      <c r="A545" t="s">
        <v>4839</v>
      </c>
      <c r="B545" t="s">
        <v>4840</v>
      </c>
      <c r="C545" t="s">
        <v>447</v>
      </c>
      <c r="D545" t="s">
        <v>447</v>
      </c>
      <c r="E545" t="b">
        <v>0</v>
      </c>
      <c r="F545" t="s">
        <v>447</v>
      </c>
      <c r="G545" t="s">
        <v>447</v>
      </c>
      <c r="H545" t="s">
        <v>447</v>
      </c>
      <c r="I545" t="s">
        <v>447</v>
      </c>
      <c r="J545" t="s">
        <v>447</v>
      </c>
    </row>
    <row r="546" spans="1:10" ht="12.75">
      <c r="A546" t="s">
        <v>4841</v>
      </c>
      <c r="B546" t="s">
        <v>4842</v>
      </c>
      <c r="C546" t="s">
        <v>447</v>
      </c>
      <c r="D546" t="s">
        <v>447</v>
      </c>
      <c r="E546" t="b">
        <v>0</v>
      </c>
      <c r="F546" t="s">
        <v>447</v>
      </c>
      <c r="G546" t="s">
        <v>447</v>
      </c>
      <c r="H546" t="s">
        <v>4843</v>
      </c>
      <c r="I546" t="s">
        <v>447</v>
      </c>
      <c r="J546" t="s">
        <v>447</v>
      </c>
    </row>
    <row r="547" spans="1:10" ht="12.75">
      <c r="A547" t="s">
        <v>4844</v>
      </c>
      <c r="B547" t="s">
        <v>4845</v>
      </c>
      <c r="C547" t="s">
        <v>447</v>
      </c>
      <c r="D547" t="s">
        <v>447</v>
      </c>
      <c r="E547" t="b">
        <v>0</v>
      </c>
      <c r="F547" t="s">
        <v>447</v>
      </c>
      <c r="G547" t="s">
        <v>447</v>
      </c>
      <c r="H547" t="s">
        <v>4846</v>
      </c>
      <c r="I547" t="s">
        <v>447</v>
      </c>
      <c r="J547" t="s">
        <v>447</v>
      </c>
    </row>
    <row r="548" spans="1:10" ht="12.75">
      <c r="A548" t="s">
        <v>4847</v>
      </c>
      <c r="B548" t="s">
        <v>4848</v>
      </c>
      <c r="C548" t="s">
        <v>447</v>
      </c>
      <c r="D548" t="s">
        <v>447</v>
      </c>
      <c r="E548" t="b">
        <v>0</v>
      </c>
      <c r="F548" t="s">
        <v>447</v>
      </c>
      <c r="G548" t="s">
        <v>447</v>
      </c>
      <c r="H548" t="s">
        <v>4849</v>
      </c>
      <c r="I548" t="s">
        <v>447</v>
      </c>
      <c r="J548" t="s">
        <v>447</v>
      </c>
    </row>
    <row r="549" spans="1:10" ht="12.75">
      <c r="A549" t="s">
        <v>4850</v>
      </c>
      <c r="B549" t="s">
        <v>4851</v>
      </c>
      <c r="C549" t="s">
        <v>447</v>
      </c>
      <c r="D549" t="s">
        <v>447</v>
      </c>
      <c r="E549" t="b">
        <v>0</v>
      </c>
      <c r="F549" t="s">
        <v>447</v>
      </c>
      <c r="G549" t="s">
        <v>447</v>
      </c>
      <c r="H549" t="s">
        <v>4852</v>
      </c>
      <c r="I549" t="s">
        <v>447</v>
      </c>
      <c r="J549" t="s">
        <v>447</v>
      </c>
    </row>
    <row r="550" spans="1:10" ht="12.75">
      <c r="A550" t="s">
        <v>4853</v>
      </c>
      <c r="B550" t="s">
        <v>4854</v>
      </c>
      <c r="C550" t="s">
        <v>447</v>
      </c>
      <c r="D550" t="s">
        <v>447</v>
      </c>
      <c r="E550" t="b">
        <v>0</v>
      </c>
      <c r="F550" t="s">
        <v>447</v>
      </c>
      <c r="G550" t="s">
        <v>447</v>
      </c>
      <c r="H550" t="s">
        <v>4855</v>
      </c>
      <c r="I550" t="s">
        <v>447</v>
      </c>
      <c r="J550" t="s">
        <v>447</v>
      </c>
    </row>
    <row r="551" spans="1:10" ht="12.75">
      <c r="A551" t="s">
        <v>4856</v>
      </c>
      <c r="B551" t="s">
        <v>4857</v>
      </c>
      <c r="C551" t="s">
        <v>447</v>
      </c>
      <c r="D551" t="s">
        <v>447</v>
      </c>
      <c r="E551" t="b">
        <v>0</v>
      </c>
      <c r="F551" t="s">
        <v>447</v>
      </c>
      <c r="G551" t="s">
        <v>447</v>
      </c>
      <c r="H551" t="s">
        <v>4858</v>
      </c>
      <c r="I551" t="s">
        <v>447</v>
      </c>
      <c r="J551" t="s">
        <v>447</v>
      </c>
    </row>
    <row r="552" spans="1:10" ht="12.75">
      <c r="A552" t="s">
        <v>4859</v>
      </c>
      <c r="B552" t="s">
        <v>447</v>
      </c>
      <c r="C552" t="s">
        <v>447</v>
      </c>
      <c r="D552" t="s">
        <v>447</v>
      </c>
      <c r="E552" t="b">
        <v>0</v>
      </c>
      <c r="F552" t="s">
        <v>447</v>
      </c>
      <c r="G552" t="s">
        <v>447</v>
      </c>
      <c r="H552" t="s">
        <v>4860</v>
      </c>
      <c r="I552" t="s">
        <v>447</v>
      </c>
      <c r="J552" t="s">
        <v>447</v>
      </c>
    </row>
    <row r="553" spans="1:10" ht="12.75">
      <c r="A553" t="s">
        <v>4861</v>
      </c>
      <c r="B553" t="s">
        <v>4862</v>
      </c>
      <c r="C553" t="s">
        <v>447</v>
      </c>
      <c r="D553" t="s">
        <v>447</v>
      </c>
      <c r="E553" t="b">
        <v>0</v>
      </c>
      <c r="F553" t="s">
        <v>447</v>
      </c>
      <c r="G553" t="s">
        <v>447</v>
      </c>
      <c r="H553" t="s">
        <v>447</v>
      </c>
      <c r="I553" t="s">
        <v>447</v>
      </c>
      <c r="J553" t="s">
        <v>447</v>
      </c>
    </row>
    <row r="554" spans="1:10" ht="12.75">
      <c r="A554" t="s">
        <v>46</v>
      </c>
      <c r="B554" t="s">
        <v>4863</v>
      </c>
      <c r="C554" t="s">
        <v>447</v>
      </c>
      <c r="D554" t="s">
        <v>447</v>
      </c>
      <c r="E554" t="b">
        <v>0</v>
      </c>
      <c r="F554" t="s">
        <v>447</v>
      </c>
      <c r="G554" t="s">
        <v>447</v>
      </c>
      <c r="H554" t="s">
        <v>447</v>
      </c>
      <c r="I554" t="s">
        <v>447</v>
      </c>
      <c r="J554" t="s">
        <v>447</v>
      </c>
    </row>
    <row r="555" spans="1:10" ht="12.75">
      <c r="A555" t="s">
        <v>4864</v>
      </c>
      <c r="B555" t="s">
        <v>4865</v>
      </c>
      <c r="C555" t="s">
        <v>447</v>
      </c>
      <c r="D555" t="s">
        <v>447</v>
      </c>
      <c r="E555" t="b">
        <v>0</v>
      </c>
      <c r="F555" t="s">
        <v>447</v>
      </c>
      <c r="G555" t="s">
        <v>447</v>
      </c>
      <c r="H555" t="s">
        <v>4866</v>
      </c>
      <c r="I555" t="s">
        <v>447</v>
      </c>
      <c r="J555" t="s">
        <v>447</v>
      </c>
    </row>
    <row r="556" spans="1:10" ht="12.75">
      <c r="A556" t="s">
        <v>4867</v>
      </c>
      <c r="B556" t="s">
        <v>4868</v>
      </c>
      <c r="C556" t="s">
        <v>447</v>
      </c>
      <c r="D556" t="s">
        <v>447</v>
      </c>
      <c r="E556" t="b">
        <v>0</v>
      </c>
      <c r="F556" t="s">
        <v>447</v>
      </c>
      <c r="G556" t="s">
        <v>447</v>
      </c>
      <c r="H556" t="s">
        <v>4869</v>
      </c>
      <c r="I556" t="s">
        <v>447</v>
      </c>
      <c r="J556" t="s">
        <v>447</v>
      </c>
    </row>
    <row r="557" spans="1:10" ht="12.75">
      <c r="A557" t="s">
        <v>4870</v>
      </c>
      <c r="B557" t="s">
        <v>4871</v>
      </c>
      <c r="C557" t="s">
        <v>447</v>
      </c>
      <c r="D557" t="s">
        <v>447</v>
      </c>
      <c r="E557" t="b">
        <v>0</v>
      </c>
      <c r="F557" t="s">
        <v>447</v>
      </c>
      <c r="G557" t="s">
        <v>447</v>
      </c>
      <c r="H557" t="s">
        <v>447</v>
      </c>
      <c r="I557" t="s">
        <v>447</v>
      </c>
      <c r="J557" t="s">
        <v>447</v>
      </c>
    </row>
    <row r="558" spans="1:10" ht="12.75">
      <c r="A558" t="s">
        <v>4872</v>
      </c>
      <c r="B558" t="s">
        <v>4873</v>
      </c>
      <c r="C558" t="s">
        <v>447</v>
      </c>
      <c r="D558" t="s">
        <v>447</v>
      </c>
      <c r="E558" t="b">
        <v>0</v>
      </c>
      <c r="F558" t="s">
        <v>447</v>
      </c>
      <c r="G558" t="s">
        <v>447</v>
      </c>
      <c r="H558" t="s">
        <v>447</v>
      </c>
      <c r="I558" t="s">
        <v>447</v>
      </c>
      <c r="J558" t="s">
        <v>447</v>
      </c>
    </row>
    <row r="559" spans="1:10" ht="12.75">
      <c r="A559" t="s">
        <v>4874</v>
      </c>
      <c r="B559" t="s">
        <v>4875</v>
      </c>
      <c r="C559" t="s">
        <v>447</v>
      </c>
      <c r="D559" t="s">
        <v>447</v>
      </c>
      <c r="E559" t="b">
        <v>0</v>
      </c>
      <c r="F559" t="s">
        <v>447</v>
      </c>
      <c r="G559" t="s">
        <v>447</v>
      </c>
      <c r="H559" t="s">
        <v>447</v>
      </c>
      <c r="I559" t="s">
        <v>447</v>
      </c>
      <c r="J559" t="s">
        <v>447</v>
      </c>
    </row>
    <row r="560" spans="1:10" ht="12.75">
      <c r="A560" t="s">
        <v>4876</v>
      </c>
      <c r="B560" t="s">
        <v>4877</v>
      </c>
      <c r="C560" t="s">
        <v>447</v>
      </c>
      <c r="D560" t="s">
        <v>447</v>
      </c>
      <c r="E560" t="b">
        <v>0</v>
      </c>
      <c r="F560" t="s">
        <v>447</v>
      </c>
      <c r="G560" t="s">
        <v>447</v>
      </c>
      <c r="H560" t="s">
        <v>447</v>
      </c>
      <c r="I560" t="s">
        <v>447</v>
      </c>
      <c r="J560" t="s">
        <v>447</v>
      </c>
    </row>
    <row r="561" spans="1:10" ht="12.75">
      <c r="A561" t="s">
        <v>4878</v>
      </c>
      <c r="B561" t="s">
        <v>4879</v>
      </c>
      <c r="C561" t="s">
        <v>447</v>
      </c>
      <c r="D561" t="s">
        <v>447</v>
      </c>
      <c r="E561" t="b">
        <v>0</v>
      </c>
      <c r="F561" t="s">
        <v>447</v>
      </c>
      <c r="G561" t="s">
        <v>447</v>
      </c>
      <c r="H561" t="s">
        <v>447</v>
      </c>
      <c r="I561" t="s">
        <v>447</v>
      </c>
      <c r="J561" t="s">
        <v>447</v>
      </c>
    </row>
    <row r="562" spans="1:10" ht="12.75">
      <c r="A562" t="s">
        <v>4880</v>
      </c>
      <c r="B562" t="s">
        <v>4881</v>
      </c>
      <c r="C562" t="s">
        <v>447</v>
      </c>
      <c r="D562" t="s">
        <v>447</v>
      </c>
      <c r="E562" t="b">
        <v>0</v>
      </c>
      <c r="F562" t="s">
        <v>447</v>
      </c>
      <c r="G562" t="s">
        <v>447</v>
      </c>
      <c r="H562" t="s">
        <v>447</v>
      </c>
      <c r="I562" t="s">
        <v>447</v>
      </c>
      <c r="J562" t="s">
        <v>447</v>
      </c>
    </row>
    <row r="563" spans="1:10" ht="12.75">
      <c r="A563" t="s">
        <v>4882</v>
      </c>
      <c r="B563" t="s">
        <v>4883</v>
      </c>
      <c r="C563" t="s">
        <v>447</v>
      </c>
      <c r="D563" t="s">
        <v>447</v>
      </c>
      <c r="E563" t="b">
        <v>0</v>
      </c>
      <c r="F563" t="s">
        <v>447</v>
      </c>
      <c r="G563" t="s">
        <v>447</v>
      </c>
      <c r="H563" t="s">
        <v>447</v>
      </c>
      <c r="I563" t="s">
        <v>447</v>
      </c>
      <c r="J563" t="s">
        <v>447</v>
      </c>
    </row>
    <row r="564" spans="1:10" ht="12.75">
      <c r="A564" t="s">
        <v>4884</v>
      </c>
      <c r="B564" t="s">
        <v>4885</v>
      </c>
      <c r="C564" t="s">
        <v>447</v>
      </c>
      <c r="D564" t="s">
        <v>447</v>
      </c>
      <c r="E564" t="b">
        <v>0</v>
      </c>
      <c r="F564" t="s">
        <v>447</v>
      </c>
      <c r="G564" t="s">
        <v>447</v>
      </c>
      <c r="H564" t="s">
        <v>447</v>
      </c>
      <c r="I564" t="s">
        <v>447</v>
      </c>
      <c r="J564" t="s">
        <v>447</v>
      </c>
    </row>
    <row r="565" spans="1:10" ht="12.75">
      <c r="A565" t="s">
        <v>4886</v>
      </c>
      <c r="B565" t="s">
        <v>4887</v>
      </c>
      <c r="C565" t="s">
        <v>447</v>
      </c>
      <c r="D565" t="s">
        <v>447</v>
      </c>
      <c r="E565" t="b">
        <v>0</v>
      </c>
      <c r="F565" t="s">
        <v>447</v>
      </c>
      <c r="G565" t="s">
        <v>447</v>
      </c>
      <c r="H565" t="s">
        <v>447</v>
      </c>
      <c r="I565" t="s">
        <v>447</v>
      </c>
      <c r="J565" t="s">
        <v>447</v>
      </c>
    </row>
    <row r="566" spans="1:10" ht="12.75">
      <c r="A566" t="s">
        <v>4888</v>
      </c>
      <c r="B566" t="s">
        <v>4889</v>
      </c>
      <c r="C566" t="s">
        <v>447</v>
      </c>
      <c r="D566" t="s">
        <v>447</v>
      </c>
      <c r="E566" t="b">
        <v>0</v>
      </c>
      <c r="F566" t="s">
        <v>447</v>
      </c>
      <c r="G566" t="s">
        <v>447</v>
      </c>
      <c r="H566" t="s">
        <v>4890</v>
      </c>
      <c r="I566" t="s">
        <v>447</v>
      </c>
      <c r="J566" t="s">
        <v>447</v>
      </c>
    </row>
    <row r="567" spans="1:10" ht="12.75">
      <c r="A567" t="s">
        <v>4891</v>
      </c>
      <c r="B567" t="s">
        <v>4892</v>
      </c>
      <c r="C567" t="s">
        <v>447</v>
      </c>
      <c r="D567" t="s">
        <v>447</v>
      </c>
      <c r="E567" t="b">
        <v>0</v>
      </c>
      <c r="F567" t="s">
        <v>447</v>
      </c>
      <c r="G567" t="s">
        <v>447</v>
      </c>
      <c r="H567" t="s">
        <v>4893</v>
      </c>
      <c r="I567" t="s">
        <v>447</v>
      </c>
      <c r="J567" t="s">
        <v>447</v>
      </c>
    </row>
    <row r="568" spans="1:10" ht="12.75">
      <c r="A568" t="s">
        <v>4894</v>
      </c>
      <c r="B568" t="s">
        <v>4895</v>
      </c>
      <c r="C568" t="s">
        <v>447</v>
      </c>
      <c r="D568" t="s">
        <v>447</v>
      </c>
      <c r="E568" t="b">
        <v>0</v>
      </c>
      <c r="F568" t="s">
        <v>447</v>
      </c>
      <c r="G568" t="s">
        <v>447</v>
      </c>
      <c r="H568" t="s">
        <v>4896</v>
      </c>
      <c r="I568" t="s">
        <v>447</v>
      </c>
      <c r="J568" t="s">
        <v>447</v>
      </c>
    </row>
    <row r="569" spans="1:10" ht="12.75">
      <c r="A569" t="s">
        <v>4897</v>
      </c>
      <c r="B569" t="s">
        <v>4898</v>
      </c>
      <c r="C569" t="s">
        <v>447</v>
      </c>
      <c r="D569" t="s">
        <v>447</v>
      </c>
      <c r="E569" t="b">
        <v>0</v>
      </c>
      <c r="F569" t="s">
        <v>447</v>
      </c>
      <c r="G569" t="s">
        <v>447</v>
      </c>
      <c r="H569" t="s">
        <v>4899</v>
      </c>
      <c r="I569" t="s">
        <v>447</v>
      </c>
      <c r="J569" t="s">
        <v>447</v>
      </c>
    </row>
    <row r="570" spans="1:10" ht="12.75">
      <c r="A570" t="s">
        <v>4900</v>
      </c>
      <c r="B570" t="s">
        <v>4901</v>
      </c>
      <c r="C570" t="s">
        <v>447</v>
      </c>
      <c r="D570" t="s">
        <v>447</v>
      </c>
      <c r="E570" t="b">
        <v>0</v>
      </c>
      <c r="F570" t="s">
        <v>447</v>
      </c>
      <c r="G570" t="s">
        <v>447</v>
      </c>
      <c r="H570" t="s">
        <v>4902</v>
      </c>
      <c r="I570" t="s">
        <v>447</v>
      </c>
      <c r="J570" t="s">
        <v>447</v>
      </c>
    </row>
    <row r="571" spans="1:10" ht="12.75">
      <c r="A571" t="s">
        <v>4903</v>
      </c>
      <c r="B571" t="s">
        <v>4904</v>
      </c>
      <c r="C571" t="s">
        <v>447</v>
      </c>
      <c r="D571" t="s">
        <v>447</v>
      </c>
      <c r="E571" t="b">
        <v>0</v>
      </c>
      <c r="F571" t="s">
        <v>447</v>
      </c>
      <c r="G571" t="s">
        <v>447</v>
      </c>
      <c r="H571" t="s">
        <v>4905</v>
      </c>
      <c r="I571" t="s">
        <v>447</v>
      </c>
      <c r="J571" t="s">
        <v>447</v>
      </c>
    </row>
    <row r="572" spans="1:10" ht="12.75">
      <c r="A572" t="s">
        <v>4906</v>
      </c>
      <c r="B572" t="s">
        <v>4907</v>
      </c>
      <c r="C572" t="s">
        <v>447</v>
      </c>
      <c r="D572" t="s">
        <v>447</v>
      </c>
      <c r="E572" t="b">
        <v>0</v>
      </c>
      <c r="F572" t="s">
        <v>447</v>
      </c>
      <c r="G572" t="s">
        <v>447</v>
      </c>
      <c r="H572" t="s">
        <v>4908</v>
      </c>
      <c r="I572" t="s">
        <v>447</v>
      </c>
      <c r="J572" t="s">
        <v>447</v>
      </c>
    </row>
    <row r="573" spans="1:10" ht="12.75">
      <c r="A573" t="s">
        <v>4909</v>
      </c>
      <c r="B573" t="s">
        <v>4910</v>
      </c>
      <c r="C573" t="s">
        <v>447</v>
      </c>
      <c r="D573" t="s">
        <v>447</v>
      </c>
      <c r="E573" t="b">
        <v>0</v>
      </c>
      <c r="F573" t="s">
        <v>447</v>
      </c>
      <c r="G573" t="s">
        <v>447</v>
      </c>
      <c r="H573" t="s">
        <v>4911</v>
      </c>
      <c r="I573" t="s">
        <v>447</v>
      </c>
      <c r="J573" t="s">
        <v>447</v>
      </c>
    </row>
    <row r="574" spans="1:10" ht="12.75">
      <c r="A574" t="s">
        <v>4912</v>
      </c>
      <c r="B574" t="s">
        <v>4913</v>
      </c>
      <c r="C574" t="s">
        <v>447</v>
      </c>
      <c r="D574" t="s">
        <v>447</v>
      </c>
      <c r="E574" t="b">
        <v>0</v>
      </c>
      <c r="F574" t="s">
        <v>447</v>
      </c>
      <c r="G574" t="s">
        <v>447</v>
      </c>
      <c r="H574" t="s">
        <v>4905</v>
      </c>
      <c r="I574" t="s">
        <v>447</v>
      </c>
      <c r="J574" t="s">
        <v>447</v>
      </c>
    </row>
    <row r="575" spans="1:10" ht="12.75">
      <c r="A575" t="s">
        <v>4914</v>
      </c>
      <c r="B575" t="s">
        <v>4914</v>
      </c>
      <c r="C575" t="s">
        <v>447</v>
      </c>
      <c r="D575" t="s">
        <v>447</v>
      </c>
      <c r="E575" t="b">
        <v>0</v>
      </c>
      <c r="F575" t="s">
        <v>4915</v>
      </c>
      <c r="G575" t="s">
        <v>447</v>
      </c>
      <c r="H575" t="s">
        <v>4916</v>
      </c>
      <c r="I575" t="s">
        <v>447</v>
      </c>
      <c r="J575" t="s">
        <v>447</v>
      </c>
    </row>
    <row r="576" spans="1:10" ht="12.75">
      <c r="A576" t="s">
        <v>4917</v>
      </c>
      <c r="B576" t="s">
        <v>447</v>
      </c>
      <c r="C576" t="s">
        <v>447</v>
      </c>
      <c r="D576" t="s">
        <v>447</v>
      </c>
      <c r="E576" t="b">
        <v>0</v>
      </c>
      <c r="F576" t="s">
        <v>447</v>
      </c>
      <c r="G576" t="s">
        <v>447</v>
      </c>
      <c r="H576" t="s">
        <v>447</v>
      </c>
      <c r="I576" t="s">
        <v>447</v>
      </c>
      <c r="J576" t="s">
        <v>447</v>
      </c>
    </row>
    <row r="577" spans="1:10" ht="12.75">
      <c r="A577" t="s">
        <v>4918</v>
      </c>
      <c r="B577" t="s">
        <v>447</v>
      </c>
      <c r="C577" t="s">
        <v>447</v>
      </c>
      <c r="D577" t="s">
        <v>447</v>
      </c>
      <c r="E577" t="b">
        <v>0</v>
      </c>
      <c r="F577" t="s">
        <v>447</v>
      </c>
      <c r="G577" t="s">
        <v>447</v>
      </c>
      <c r="H577" t="s">
        <v>447</v>
      </c>
      <c r="I577" t="s">
        <v>447</v>
      </c>
      <c r="J577" t="s">
        <v>447</v>
      </c>
    </row>
    <row r="578" spans="1:10" ht="12.75">
      <c r="A578" t="s">
        <v>4919</v>
      </c>
      <c r="B578" t="s">
        <v>447</v>
      </c>
      <c r="C578" t="s">
        <v>447</v>
      </c>
      <c r="D578" t="s">
        <v>447</v>
      </c>
      <c r="E578" t="b">
        <v>0</v>
      </c>
      <c r="F578" t="s">
        <v>447</v>
      </c>
      <c r="G578" t="s">
        <v>447</v>
      </c>
      <c r="H578" t="s">
        <v>447</v>
      </c>
      <c r="I578" t="s">
        <v>447</v>
      </c>
      <c r="J578" t="s">
        <v>447</v>
      </c>
    </row>
    <row r="579" spans="1:10" ht="12.75">
      <c r="A579" t="s">
        <v>4920</v>
      </c>
      <c r="B579" t="s">
        <v>447</v>
      </c>
      <c r="C579" t="s">
        <v>447</v>
      </c>
      <c r="D579" t="s">
        <v>447</v>
      </c>
      <c r="E579" t="b">
        <v>0</v>
      </c>
      <c r="F579" t="s">
        <v>447</v>
      </c>
      <c r="G579" t="s">
        <v>447</v>
      </c>
      <c r="H579" t="s">
        <v>447</v>
      </c>
      <c r="I579" t="s">
        <v>447</v>
      </c>
      <c r="J579" t="s">
        <v>447</v>
      </c>
    </row>
    <row r="580" spans="1:10" ht="12.75">
      <c r="A580" t="s">
        <v>4921</v>
      </c>
      <c r="B580" t="s">
        <v>447</v>
      </c>
      <c r="C580" t="s">
        <v>447</v>
      </c>
      <c r="D580" t="s">
        <v>447</v>
      </c>
      <c r="E580" t="b">
        <v>0</v>
      </c>
      <c r="F580" t="s">
        <v>447</v>
      </c>
      <c r="G580" t="s">
        <v>447</v>
      </c>
      <c r="H580" t="s">
        <v>447</v>
      </c>
      <c r="I580" t="s">
        <v>447</v>
      </c>
      <c r="J580" t="s">
        <v>447</v>
      </c>
    </row>
    <row r="581" spans="1:10" ht="12.75">
      <c r="A581" t="s">
        <v>4922</v>
      </c>
      <c r="B581" t="s">
        <v>4923</v>
      </c>
      <c r="C581" t="s">
        <v>447</v>
      </c>
      <c r="D581" t="s">
        <v>447</v>
      </c>
      <c r="E581" t="b">
        <v>0</v>
      </c>
      <c r="F581" t="s">
        <v>447</v>
      </c>
      <c r="G581" t="s">
        <v>447</v>
      </c>
      <c r="H581" t="s">
        <v>4924</v>
      </c>
      <c r="I581" t="s">
        <v>447</v>
      </c>
      <c r="J581" t="s">
        <v>447</v>
      </c>
    </row>
    <row r="582" spans="1:10" ht="12.75">
      <c r="A582" t="s">
        <v>4925</v>
      </c>
      <c r="B582" t="s">
        <v>4926</v>
      </c>
      <c r="C582" t="s">
        <v>447</v>
      </c>
      <c r="D582" t="s">
        <v>447</v>
      </c>
      <c r="E582" t="b">
        <v>0</v>
      </c>
      <c r="F582" t="s">
        <v>447</v>
      </c>
      <c r="G582" t="s">
        <v>447</v>
      </c>
      <c r="H582" t="s">
        <v>447</v>
      </c>
      <c r="I582" t="s">
        <v>447</v>
      </c>
      <c r="J582" t="s">
        <v>447</v>
      </c>
    </row>
    <row r="583" spans="1:10" ht="12.75">
      <c r="A583" t="s">
        <v>4927</v>
      </c>
      <c r="B583" t="s">
        <v>4928</v>
      </c>
      <c r="C583" t="s">
        <v>447</v>
      </c>
      <c r="D583" t="s">
        <v>447</v>
      </c>
      <c r="E583" t="b">
        <v>0</v>
      </c>
      <c r="F583" t="s">
        <v>447</v>
      </c>
      <c r="G583" t="s">
        <v>447</v>
      </c>
      <c r="H583" t="s">
        <v>447</v>
      </c>
      <c r="I583" t="s">
        <v>447</v>
      </c>
      <c r="J583" t="s">
        <v>447</v>
      </c>
    </row>
    <row r="584" spans="1:10" ht="12.75">
      <c r="A584" t="s">
        <v>4929</v>
      </c>
      <c r="B584" t="s">
        <v>4930</v>
      </c>
      <c r="C584" t="s">
        <v>447</v>
      </c>
      <c r="D584" t="s">
        <v>447</v>
      </c>
      <c r="E584" t="b">
        <v>0</v>
      </c>
      <c r="F584" t="s">
        <v>447</v>
      </c>
      <c r="G584" t="s">
        <v>447</v>
      </c>
      <c r="H584" t="s">
        <v>447</v>
      </c>
      <c r="I584" t="s">
        <v>447</v>
      </c>
      <c r="J584" t="s">
        <v>447</v>
      </c>
    </row>
    <row r="585" spans="1:10" ht="12.75">
      <c r="A585" t="s">
        <v>4931</v>
      </c>
      <c r="B585" t="s">
        <v>4931</v>
      </c>
      <c r="C585" t="s">
        <v>447</v>
      </c>
      <c r="D585" t="s">
        <v>447</v>
      </c>
      <c r="E585" t="b">
        <v>0</v>
      </c>
      <c r="F585" t="s">
        <v>447</v>
      </c>
      <c r="G585" t="s">
        <v>447</v>
      </c>
      <c r="H585" t="s">
        <v>447</v>
      </c>
      <c r="I585" t="s">
        <v>447</v>
      </c>
      <c r="J585" t="s">
        <v>447</v>
      </c>
    </row>
    <row r="586" spans="1:10" ht="12.75">
      <c r="A586" t="s">
        <v>4932</v>
      </c>
      <c r="B586" t="s">
        <v>4933</v>
      </c>
      <c r="C586" t="s">
        <v>447</v>
      </c>
      <c r="D586" t="s">
        <v>447</v>
      </c>
      <c r="E586" t="b">
        <v>0</v>
      </c>
      <c r="F586" t="s">
        <v>447</v>
      </c>
      <c r="G586" t="s">
        <v>447</v>
      </c>
      <c r="H586" t="s">
        <v>4934</v>
      </c>
      <c r="I586" t="s">
        <v>447</v>
      </c>
      <c r="J586" t="s">
        <v>447</v>
      </c>
    </row>
    <row r="587" spans="1:10" ht="12.75">
      <c r="A587" t="s">
        <v>4935</v>
      </c>
      <c r="B587" t="s">
        <v>4936</v>
      </c>
      <c r="C587" t="s">
        <v>447</v>
      </c>
      <c r="D587" t="s">
        <v>447</v>
      </c>
      <c r="E587" t="b">
        <v>0</v>
      </c>
      <c r="F587" t="s">
        <v>447</v>
      </c>
      <c r="G587" t="s">
        <v>447</v>
      </c>
      <c r="H587" t="s">
        <v>4937</v>
      </c>
      <c r="I587" t="s">
        <v>447</v>
      </c>
      <c r="J587" t="s">
        <v>447</v>
      </c>
    </row>
    <row r="588" spans="1:10" ht="12.75">
      <c r="A588" t="s">
        <v>4938</v>
      </c>
      <c r="B588" t="s">
        <v>4939</v>
      </c>
      <c r="C588" t="s">
        <v>447</v>
      </c>
      <c r="D588" t="s">
        <v>447</v>
      </c>
      <c r="E588" t="b">
        <v>0</v>
      </c>
      <c r="F588" t="s">
        <v>447</v>
      </c>
      <c r="G588" t="s">
        <v>447</v>
      </c>
      <c r="H588" t="s">
        <v>4940</v>
      </c>
      <c r="I588" t="s">
        <v>447</v>
      </c>
      <c r="J588" t="s">
        <v>447</v>
      </c>
    </row>
    <row r="589" spans="1:10" ht="12.75">
      <c r="A589" t="s">
        <v>4941</v>
      </c>
      <c r="B589" t="s">
        <v>4942</v>
      </c>
      <c r="C589" t="s">
        <v>447</v>
      </c>
      <c r="D589" t="s">
        <v>447</v>
      </c>
      <c r="E589" t="b">
        <v>0</v>
      </c>
      <c r="F589" t="s">
        <v>447</v>
      </c>
      <c r="G589" t="s">
        <v>447</v>
      </c>
      <c r="H589" t="s">
        <v>4943</v>
      </c>
      <c r="I589" t="s">
        <v>447</v>
      </c>
      <c r="J589" t="s">
        <v>447</v>
      </c>
    </row>
    <row r="590" spans="1:10" ht="12.75">
      <c r="A590" t="s">
        <v>4944</v>
      </c>
      <c r="B590" t="s">
        <v>4945</v>
      </c>
      <c r="C590" t="s">
        <v>447</v>
      </c>
      <c r="D590" t="s">
        <v>447</v>
      </c>
      <c r="E590" t="b">
        <v>0</v>
      </c>
      <c r="F590" t="s">
        <v>447</v>
      </c>
      <c r="G590" t="s">
        <v>447</v>
      </c>
      <c r="H590" t="s">
        <v>4946</v>
      </c>
      <c r="I590" t="s">
        <v>447</v>
      </c>
      <c r="J590" t="s">
        <v>447</v>
      </c>
    </row>
    <row r="591" spans="1:10" ht="12.75">
      <c r="A591" t="s">
        <v>4947</v>
      </c>
      <c r="B591" t="s">
        <v>4948</v>
      </c>
      <c r="C591" t="s">
        <v>447</v>
      </c>
      <c r="D591" t="s">
        <v>447</v>
      </c>
      <c r="E591" t="b">
        <v>0</v>
      </c>
      <c r="F591" t="s">
        <v>447</v>
      </c>
      <c r="G591" t="s">
        <v>447</v>
      </c>
      <c r="H591" t="s">
        <v>4949</v>
      </c>
      <c r="I591" t="s">
        <v>447</v>
      </c>
      <c r="J591" t="s">
        <v>447</v>
      </c>
    </row>
    <row r="592" spans="1:10" ht="12.75">
      <c r="A592" t="s">
        <v>4950</v>
      </c>
      <c r="B592" t="s">
        <v>4951</v>
      </c>
      <c r="C592" t="s">
        <v>447</v>
      </c>
      <c r="D592" t="s">
        <v>447</v>
      </c>
      <c r="E592" t="b">
        <v>0</v>
      </c>
      <c r="F592" t="s">
        <v>447</v>
      </c>
      <c r="G592" t="s">
        <v>447</v>
      </c>
      <c r="H592" t="s">
        <v>4952</v>
      </c>
      <c r="I592" t="s">
        <v>447</v>
      </c>
      <c r="J592" t="s">
        <v>447</v>
      </c>
    </row>
    <row r="593" spans="1:10" ht="12.75">
      <c r="A593" t="s">
        <v>4953</v>
      </c>
      <c r="B593" t="s">
        <v>4954</v>
      </c>
      <c r="C593" t="s">
        <v>447</v>
      </c>
      <c r="D593" t="s">
        <v>447</v>
      </c>
      <c r="E593" t="b">
        <v>0</v>
      </c>
      <c r="F593" t="s">
        <v>447</v>
      </c>
      <c r="G593" t="s">
        <v>447</v>
      </c>
      <c r="H593" t="s">
        <v>4955</v>
      </c>
      <c r="I593" t="s">
        <v>447</v>
      </c>
      <c r="J593" t="s">
        <v>447</v>
      </c>
    </row>
    <row r="594" spans="1:10" ht="12.75">
      <c r="A594" t="s">
        <v>4956</v>
      </c>
      <c r="B594" t="s">
        <v>4957</v>
      </c>
      <c r="C594" t="s">
        <v>447</v>
      </c>
      <c r="D594" t="s">
        <v>447</v>
      </c>
      <c r="E594" t="b">
        <v>0</v>
      </c>
      <c r="F594" t="s">
        <v>447</v>
      </c>
      <c r="G594" t="s">
        <v>447</v>
      </c>
      <c r="H594" t="s">
        <v>4958</v>
      </c>
      <c r="I594" t="s">
        <v>447</v>
      </c>
      <c r="J594" t="s">
        <v>447</v>
      </c>
    </row>
    <row r="595" spans="1:10" ht="12.75">
      <c r="A595" t="s">
        <v>4959</v>
      </c>
      <c r="B595" t="s">
        <v>4960</v>
      </c>
      <c r="C595" t="s">
        <v>447</v>
      </c>
      <c r="D595" t="s">
        <v>447</v>
      </c>
      <c r="E595" t="b">
        <v>0</v>
      </c>
      <c r="F595" t="s">
        <v>447</v>
      </c>
      <c r="G595" t="s">
        <v>447</v>
      </c>
      <c r="H595" t="s">
        <v>4961</v>
      </c>
      <c r="I595" t="s">
        <v>447</v>
      </c>
      <c r="J595" t="s">
        <v>447</v>
      </c>
    </row>
    <row r="596" spans="1:10" ht="12.75">
      <c r="A596" t="s">
        <v>4962</v>
      </c>
      <c r="B596" t="s">
        <v>4963</v>
      </c>
      <c r="C596" t="s">
        <v>447</v>
      </c>
      <c r="D596" t="s">
        <v>447</v>
      </c>
      <c r="E596" t="b">
        <v>0</v>
      </c>
      <c r="F596" t="s">
        <v>447</v>
      </c>
      <c r="G596" t="s">
        <v>447</v>
      </c>
      <c r="H596" t="s">
        <v>4964</v>
      </c>
      <c r="I596" t="s">
        <v>447</v>
      </c>
      <c r="J596" t="s">
        <v>447</v>
      </c>
    </row>
    <row r="597" spans="1:10" ht="12.75">
      <c r="A597" t="s">
        <v>4965</v>
      </c>
      <c r="B597" t="s">
        <v>4966</v>
      </c>
      <c r="C597" t="s">
        <v>447</v>
      </c>
      <c r="D597" t="s">
        <v>447</v>
      </c>
      <c r="E597" t="b">
        <v>0</v>
      </c>
      <c r="F597" t="s">
        <v>447</v>
      </c>
      <c r="G597" t="s">
        <v>447</v>
      </c>
      <c r="H597" t="s">
        <v>4967</v>
      </c>
      <c r="I597" t="s">
        <v>447</v>
      </c>
      <c r="J597" t="s">
        <v>447</v>
      </c>
    </row>
    <row r="598" spans="1:10" ht="12.75">
      <c r="A598" t="s">
        <v>4968</v>
      </c>
      <c r="B598" t="s">
        <v>4969</v>
      </c>
      <c r="C598" t="s">
        <v>447</v>
      </c>
      <c r="D598" t="s">
        <v>447</v>
      </c>
      <c r="E598" t="b">
        <v>0</v>
      </c>
      <c r="F598" t="s">
        <v>447</v>
      </c>
      <c r="G598" t="s">
        <v>447</v>
      </c>
      <c r="H598" t="s">
        <v>4970</v>
      </c>
      <c r="I598" t="s">
        <v>447</v>
      </c>
      <c r="J598" t="s">
        <v>447</v>
      </c>
    </row>
    <row r="599" spans="1:10" ht="12.75">
      <c r="A599" t="s">
        <v>4971</v>
      </c>
      <c r="B599" t="s">
        <v>4972</v>
      </c>
      <c r="C599" t="s">
        <v>447</v>
      </c>
      <c r="D599" t="s">
        <v>447</v>
      </c>
      <c r="E599" t="b">
        <v>0</v>
      </c>
      <c r="F599" t="s">
        <v>447</v>
      </c>
      <c r="G599" t="s">
        <v>447</v>
      </c>
      <c r="H599" t="s">
        <v>4973</v>
      </c>
      <c r="I599" t="s">
        <v>447</v>
      </c>
      <c r="J599" t="s">
        <v>447</v>
      </c>
    </row>
    <row r="600" spans="1:10" ht="12.75">
      <c r="A600" t="s">
        <v>4974</v>
      </c>
      <c r="B600" t="s">
        <v>4975</v>
      </c>
      <c r="C600" t="s">
        <v>447</v>
      </c>
      <c r="D600" t="s">
        <v>447</v>
      </c>
      <c r="E600" t="b">
        <v>0</v>
      </c>
      <c r="F600" t="s">
        <v>447</v>
      </c>
      <c r="G600" t="s">
        <v>447</v>
      </c>
      <c r="H600" t="s">
        <v>4976</v>
      </c>
      <c r="I600" t="s">
        <v>447</v>
      </c>
      <c r="J600" t="s">
        <v>447</v>
      </c>
    </row>
    <row r="601" spans="1:10" ht="12.75">
      <c r="A601" t="s">
        <v>44</v>
      </c>
      <c r="B601" t="s">
        <v>4977</v>
      </c>
      <c r="C601" t="s">
        <v>447</v>
      </c>
      <c r="D601" t="s">
        <v>447</v>
      </c>
      <c r="E601" t="b">
        <v>0</v>
      </c>
      <c r="F601" t="s">
        <v>447</v>
      </c>
      <c r="G601" t="s">
        <v>447</v>
      </c>
      <c r="H601" t="s">
        <v>4978</v>
      </c>
      <c r="I601" t="s">
        <v>447</v>
      </c>
      <c r="J601" t="s">
        <v>447</v>
      </c>
    </row>
    <row r="602" spans="1:10" ht="12.75">
      <c r="A602" t="s">
        <v>4979</v>
      </c>
      <c r="B602" t="s">
        <v>2595</v>
      </c>
      <c r="C602" t="s">
        <v>447</v>
      </c>
      <c r="D602" t="s">
        <v>447</v>
      </c>
      <c r="E602" t="b">
        <v>0</v>
      </c>
      <c r="F602" t="s">
        <v>447</v>
      </c>
      <c r="G602" t="s">
        <v>447</v>
      </c>
      <c r="H602" t="s">
        <v>4980</v>
      </c>
      <c r="I602" t="s">
        <v>447</v>
      </c>
      <c r="J602" t="s">
        <v>447</v>
      </c>
    </row>
    <row r="603" spans="1:10" ht="12.75">
      <c r="A603" t="s">
        <v>4981</v>
      </c>
      <c r="B603" t="s">
        <v>4982</v>
      </c>
      <c r="C603" t="s">
        <v>447</v>
      </c>
      <c r="D603" t="s">
        <v>447</v>
      </c>
      <c r="E603" t="b">
        <v>0</v>
      </c>
      <c r="F603" t="s">
        <v>447</v>
      </c>
      <c r="G603" t="s">
        <v>447</v>
      </c>
      <c r="H603" t="s">
        <v>4983</v>
      </c>
      <c r="I603" t="s">
        <v>447</v>
      </c>
      <c r="J603" t="s">
        <v>447</v>
      </c>
    </row>
    <row r="604" spans="1:10" ht="12.75">
      <c r="A604" t="s">
        <v>4984</v>
      </c>
      <c r="B604" t="s">
        <v>4985</v>
      </c>
      <c r="C604" t="s">
        <v>447</v>
      </c>
      <c r="D604" t="s">
        <v>447</v>
      </c>
      <c r="E604" t="b">
        <v>0</v>
      </c>
      <c r="F604" t="s">
        <v>447</v>
      </c>
      <c r="G604" t="s">
        <v>447</v>
      </c>
      <c r="H604" t="s">
        <v>4986</v>
      </c>
      <c r="I604" t="s">
        <v>447</v>
      </c>
      <c r="J604" t="s">
        <v>447</v>
      </c>
    </row>
    <row r="605" spans="1:10" ht="12.75">
      <c r="A605" t="s">
        <v>4987</v>
      </c>
      <c r="B605" t="s">
        <v>4988</v>
      </c>
      <c r="C605" t="s">
        <v>447</v>
      </c>
      <c r="D605" t="s">
        <v>447</v>
      </c>
      <c r="E605" t="b">
        <v>0</v>
      </c>
      <c r="F605" t="s">
        <v>447</v>
      </c>
      <c r="G605" t="s">
        <v>447</v>
      </c>
      <c r="H605" t="s">
        <v>4989</v>
      </c>
      <c r="I605" t="s">
        <v>447</v>
      </c>
      <c r="J605" t="s">
        <v>447</v>
      </c>
    </row>
    <row r="606" spans="1:10" ht="12.75">
      <c r="A606" t="s">
        <v>4990</v>
      </c>
      <c r="B606" t="s">
        <v>4991</v>
      </c>
      <c r="C606" t="s">
        <v>447</v>
      </c>
      <c r="D606" t="s">
        <v>447</v>
      </c>
      <c r="E606" t="b">
        <v>0</v>
      </c>
      <c r="F606" t="s">
        <v>447</v>
      </c>
      <c r="G606" t="s">
        <v>447</v>
      </c>
      <c r="H606" t="s">
        <v>4992</v>
      </c>
      <c r="I606" t="s">
        <v>447</v>
      </c>
      <c r="J606" t="s">
        <v>447</v>
      </c>
    </row>
    <row r="607" spans="1:10" ht="12.75">
      <c r="A607" t="s">
        <v>4993</v>
      </c>
      <c r="B607" t="s">
        <v>4994</v>
      </c>
      <c r="C607" t="s">
        <v>447</v>
      </c>
      <c r="D607" t="s">
        <v>447</v>
      </c>
      <c r="E607" t="b">
        <v>0</v>
      </c>
      <c r="F607" t="s">
        <v>447</v>
      </c>
      <c r="G607" t="s">
        <v>447</v>
      </c>
      <c r="H607" t="s">
        <v>4995</v>
      </c>
      <c r="I607" t="s">
        <v>447</v>
      </c>
      <c r="J607" t="s">
        <v>447</v>
      </c>
    </row>
    <row r="608" spans="1:10" ht="12.75">
      <c r="A608" t="s">
        <v>40</v>
      </c>
      <c r="B608" t="s">
        <v>4996</v>
      </c>
      <c r="C608" t="s">
        <v>447</v>
      </c>
      <c r="D608" t="s">
        <v>447</v>
      </c>
      <c r="E608" t="b">
        <v>0</v>
      </c>
      <c r="F608" t="s">
        <v>447</v>
      </c>
      <c r="G608" t="s">
        <v>447</v>
      </c>
      <c r="H608" t="s">
        <v>4997</v>
      </c>
      <c r="I608" t="s">
        <v>447</v>
      </c>
      <c r="J608" t="s">
        <v>447</v>
      </c>
    </row>
    <row r="609" spans="1:10" ht="12.75">
      <c r="A609" t="s">
        <v>42</v>
      </c>
      <c r="B609" t="s">
        <v>4998</v>
      </c>
      <c r="C609" t="s">
        <v>447</v>
      </c>
      <c r="D609" t="s">
        <v>447</v>
      </c>
      <c r="E609" t="b">
        <v>0</v>
      </c>
      <c r="F609" t="s">
        <v>447</v>
      </c>
      <c r="G609" t="s">
        <v>447</v>
      </c>
      <c r="H609" t="s">
        <v>4999</v>
      </c>
      <c r="I609" t="s">
        <v>447</v>
      </c>
      <c r="J609" t="s">
        <v>447</v>
      </c>
    </row>
    <row r="610" spans="1:10" ht="12.75">
      <c r="A610" t="s">
        <v>5000</v>
      </c>
      <c r="B610" t="s">
        <v>3430</v>
      </c>
      <c r="C610" t="s">
        <v>447</v>
      </c>
      <c r="D610" t="s">
        <v>447</v>
      </c>
      <c r="E610" t="b">
        <v>0</v>
      </c>
      <c r="F610" t="s">
        <v>447</v>
      </c>
      <c r="G610" t="s">
        <v>447</v>
      </c>
      <c r="H610" t="s">
        <v>5001</v>
      </c>
      <c r="I610" t="s">
        <v>447</v>
      </c>
      <c r="J610" t="s">
        <v>447</v>
      </c>
    </row>
    <row r="611" spans="1:10" ht="12.75">
      <c r="A611" t="s">
        <v>5002</v>
      </c>
      <c r="B611" t="s">
        <v>5002</v>
      </c>
      <c r="C611" t="s">
        <v>447</v>
      </c>
      <c r="D611" t="s">
        <v>447</v>
      </c>
      <c r="E611" t="b">
        <v>0</v>
      </c>
      <c r="F611" t="s">
        <v>3205</v>
      </c>
      <c r="G611" t="s">
        <v>3205</v>
      </c>
      <c r="H611" t="s">
        <v>5003</v>
      </c>
      <c r="I611" t="s">
        <v>447</v>
      </c>
      <c r="J611" t="s">
        <v>447</v>
      </c>
    </row>
    <row r="612" spans="1:10" ht="12.75">
      <c r="A612" t="s">
        <v>5004</v>
      </c>
      <c r="B612" t="s">
        <v>5004</v>
      </c>
      <c r="C612" t="s">
        <v>447</v>
      </c>
      <c r="D612" t="s">
        <v>447</v>
      </c>
      <c r="E612" t="b">
        <v>0</v>
      </c>
      <c r="F612" t="s">
        <v>447</v>
      </c>
      <c r="G612" t="s">
        <v>447</v>
      </c>
      <c r="I612" t="s">
        <v>447</v>
      </c>
      <c r="J612" t="s">
        <v>447</v>
      </c>
    </row>
    <row r="613" spans="1:10" ht="12.75">
      <c r="A613" t="s">
        <v>5005</v>
      </c>
      <c r="B613" t="s">
        <v>5006</v>
      </c>
      <c r="C613" t="s">
        <v>447</v>
      </c>
      <c r="D613" t="s">
        <v>447</v>
      </c>
      <c r="E613" t="b">
        <v>0</v>
      </c>
      <c r="F613" t="s">
        <v>3288</v>
      </c>
      <c r="G613" t="s">
        <v>447</v>
      </c>
      <c r="H613" t="s">
        <v>3289</v>
      </c>
      <c r="I613" t="s">
        <v>447</v>
      </c>
      <c r="J613" t="s">
        <v>447</v>
      </c>
    </row>
    <row r="614" spans="1:10" ht="12.75">
      <c r="A614" t="s">
        <v>5007</v>
      </c>
      <c r="B614" t="s">
        <v>5008</v>
      </c>
      <c r="C614" t="s">
        <v>447</v>
      </c>
      <c r="D614" t="s">
        <v>447</v>
      </c>
      <c r="E614" t="b">
        <v>0</v>
      </c>
      <c r="F614" t="s">
        <v>447</v>
      </c>
      <c r="G614" t="s">
        <v>447</v>
      </c>
      <c r="H614" t="s">
        <v>5009</v>
      </c>
      <c r="I614" t="s">
        <v>447</v>
      </c>
      <c r="J614" t="s">
        <v>447</v>
      </c>
    </row>
    <row r="615" spans="1:10" ht="12.75">
      <c r="A615" t="s">
        <v>5010</v>
      </c>
      <c r="B615" t="s">
        <v>5011</v>
      </c>
      <c r="C615" t="s">
        <v>447</v>
      </c>
      <c r="D615" t="s">
        <v>447</v>
      </c>
      <c r="E615" t="b">
        <v>0</v>
      </c>
      <c r="F615" t="s">
        <v>447</v>
      </c>
      <c r="G615" t="s">
        <v>447</v>
      </c>
      <c r="H615" t="s">
        <v>5012</v>
      </c>
      <c r="I615" t="s">
        <v>447</v>
      </c>
      <c r="J615" t="s">
        <v>447</v>
      </c>
    </row>
    <row r="616" spans="1:10" ht="12.75">
      <c r="A616" t="s">
        <v>5013</v>
      </c>
      <c r="B616" t="s">
        <v>5014</v>
      </c>
      <c r="C616" t="s">
        <v>447</v>
      </c>
      <c r="D616" t="s">
        <v>447</v>
      </c>
      <c r="E616" t="b">
        <v>0</v>
      </c>
      <c r="F616" t="s">
        <v>447</v>
      </c>
      <c r="G616" t="s">
        <v>447</v>
      </c>
      <c r="H616" t="s">
        <v>5015</v>
      </c>
      <c r="I616" t="s">
        <v>447</v>
      </c>
      <c r="J616" t="s">
        <v>447</v>
      </c>
    </row>
    <row r="617" spans="1:10" ht="12.75">
      <c r="A617" t="s">
        <v>5016</v>
      </c>
      <c r="B617" t="s">
        <v>5017</v>
      </c>
      <c r="C617" t="s">
        <v>447</v>
      </c>
      <c r="D617" t="s">
        <v>447</v>
      </c>
      <c r="E617" t="b">
        <v>0</v>
      </c>
      <c r="F617" t="s">
        <v>5018</v>
      </c>
      <c r="G617" t="s">
        <v>5018</v>
      </c>
      <c r="H617" t="s">
        <v>5019</v>
      </c>
      <c r="I617" t="s">
        <v>447</v>
      </c>
      <c r="J617" t="s">
        <v>447</v>
      </c>
    </row>
    <row r="618" spans="1:10" ht="12.75">
      <c r="A618" t="s">
        <v>5020</v>
      </c>
      <c r="B618" t="s">
        <v>5021</v>
      </c>
      <c r="C618" t="s">
        <v>447</v>
      </c>
      <c r="D618" t="s">
        <v>447</v>
      </c>
      <c r="E618" t="b">
        <v>0</v>
      </c>
      <c r="F618" t="s">
        <v>447</v>
      </c>
      <c r="G618" t="s">
        <v>447</v>
      </c>
      <c r="H618" t="s">
        <v>5022</v>
      </c>
      <c r="I618" t="s">
        <v>447</v>
      </c>
      <c r="J618" t="s">
        <v>447</v>
      </c>
    </row>
    <row r="619" spans="1:10" ht="12.75">
      <c r="A619" t="s">
        <v>5023</v>
      </c>
      <c r="B619" t="s">
        <v>5024</v>
      </c>
      <c r="C619" t="s">
        <v>447</v>
      </c>
      <c r="D619" t="s">
        <v>447</v>
      </c>
      <c r="E619" t="b">
        <v>0</v>
      </c>
      <c r="F619" t="s">
        <v>5025</v>
      </c>
      <c r="G619" t="s">
        <v>447</v>
      </c>
      <c r="H619" t="s">
        <v>5026</v>
      </c>
      <c r="I619" t="s">
        <v>447</v>
      </c>
      <c r="J619" t="s">
        <v>447</v>
      </c>
    </row>
    <row r="620" spans="1:10" ht="12.75">
      <c r="A620" t="s">
        <v>5027</v>
      </c>
      <c r="B620" t="s">
        <v>2646</v>
      </c>
      <c r="C620" t="s">
        <v>447</v>
      </c>
      <c r="D620" t="s">
        <v>447</v>
      </c>
      <c r="E620" t="b">
        <v>0</v>
      </c>
      <c r="F620" t="s">
        <v>447</v>
      </c>
      <c r="G620" t="s">
        <v>447</v>
      </c>
      <c r="H620" t="s">
        <v>5028</v>
      </c>
      <c r="I620" t="s">
        <v>447</v>
      </c>
      <c r="J620" t="s">
        <v>447</v>
      </c>
    </row>
    <row r="621" spans="1:10" ht="12.75">
      <c r="A621" t="s">
        <v>5029</v>
      </c>
      <c r="B621" t="s">
        <v>5030</v>
      </c>
      <c r="C621" t="s">
        <v>447</v>
      </c>
      <c r="D621" t="s">
        <v>447</v>
      </c>
      <c r="E621" t="b">
        <v>0</v>
      </c>
      <c r="F621" t="s">
        <v>447</v>
      </c>
      <c r="G621" t="s">
        <v>447</v>
      </c>
      <c r="H621" t="s">
        <v>5031</v>
      </c>
      <c r="I621" t="s">
        <v>447</v>
      </c>
      <c r="J621" t="s">
        <v>447</v>
      </c>
    </row>
    <row r="622" spans="1:10" ht="12.75">
      <c r="A622" t="s">
        <v>5032</v>
      </c>
      <c r="B622" t="s">
        <v>5033</v>
      </c>
      <c r="C622" t="s">
        <v>447</v>
      </c>
      <c r="D622" t="s">
        <v>447</v>
      </c>
      <c r="E622" t="b">
        <v>0</v>
      </c>
      <c r="F622" t="s">
        <v>447</v>
      </c>
      <c r="G622" t="s">
        <v>447</v>
      </c>
      <c r="H622" t="s">
        <v>5034</v>
      </c>
      <c r="I622" t="s">
        <v>447</v>
      </c>
      <c r="J622" t="s">
        <v>447</v>
      </c>
    </row>
    <row r="623" spans="1:10" ht="12.75">
      <c r="A623" t="s">
        <v>5035</v>
      </c>
      <c r="B623" t="s">
        <v>447</v>
      </c>
      <c r="C623" t="s">
        <v>447</v>
      </c>
      <c r="D623" t="s">
        <v>447</v>
      </c>
      <c r="E623" t="b">
        <v>0</v>
      </c>
      <c r="F623" t="s">
        <v>447</v>
      </c>
      <c r="G623" t="s">
        <v>447</v>
      </c>
      <c r="H623" t="s">
        <v>447</v>
      </c>
      <c r="I623" t="s">
        <v>447</v>
      </c>
      <c r="J623" t="s">
        <v>447</v>
      </c>
    </row>
    <row r="624" spans="1:10" ht="12.75">
      <c r="A624" t="s">
        <v>5036</v>
      </c>
      <c r="B624" t="s">
        <v>447</v>
      </c>
      <c r="C624" t="s">
        <v>447</v>
      </c>
      <c r="D624" t="s">
        <v>447</v>
      </c>
      <c r="E624" t="b">
        <v>0</v>
      </c>
      <c r="F624" t="s">
        <v>447</v>
      </c>
      <c r="G624" t="s">
        <v>447</v>
      </c>
      <c r="H624" t="s">
        <v>447</v>
      </c>
      <c r="I624" t="s">
        <v>447</v>
      </c>
      <c r="J624" t="s">
        <v>447</v>
      </c>
    </row>
    <row r="625" spans="1:10" ht="12.75">
      <c r="A625" t="s">
        <v>5037</v>
      </c>
      <c r="B625" t="s">
        <v>447</v>
      </c>
      <c r="C625" t="s">
        <v>447</v>
      </c>
      <c r="D625" t="s">
        <v>447</v>
      </c>
      <c r="E625" t="b">
        <v>0</v>
      </c>
      <c r="F625" t="s">
        <v>447</v>
      </c>
      <c r="G625" t="s">
        <v>447</v>
      </c>
      <c r="H625" t="s">
        <v>447</v>
      </c>
      <c r="I625" t="s">
        <v>447</v>
      </c>
      <c r="J625" t="s">
        <v>447</v>
      </c>
    </row>
    <row r="626" spans="1:10" ht="12.75">
      <c r="A626" t="s">
        <v>5038</v>
      </c>
      <c r="B626" t="s">
        <v>447</v>
      </c>
      <c r="C626" t="s">
        <v>447</v>
      </c>
      <c r="D626" t="s">
        <v>447</v>
      </c>
      <c r="E626" t="b">
        <v>0</v>
      </c>
      <c r="F626" t="s">
        <v>447</v>
      </c>
      <c r="G626" t="s">
        <v>447</v>
      </c>
      <c r="H626" t="s">
        <v>447</v>
      </c>
      <c r="I626" t="s">
        <v>447</v>
      </c>
      <c r="J626" t="s">
        <v>447</v>
      </c>
    </row>
    <row r="627" spans="1:10" ht="12.75">
      <c r="A627" t="s">
        <v>5039</v>
      </c>
      <c r="B627" t="s">
        <v>447</v>
      </c>
      <c r="C627" t="s">
        <v>447</v>
      </c>
      <c r="D627" t="s">
        <v>447</v>
      </c>
      <c r="E627" t="b">
        <v>0</v>
      </c>
      <c r="F627" t="s">
        <v>447</v>
      </c>
      <c r="G627" t="s">
        <v>447</v>
      </c>
      <c r="H627" t="s">
        <v>447</v>
      </c>
      <c r="I627" t="s">
        <v>447</v>
      </c>
      <c r="J627" t="s">
        <v>447</v>
      </c>
    </row>
    <row r="628" spans="1:10" ht="12.75">
      <c r="A628" t="s">
        <v>5040</v>
      </c>
      <c r="B628" t="s">
        <v>447</v>
      </c>
      <c r="C628" t="s">
        <v>447</v>
      </c>
      <c r="D628" t="s">
        <v>447</v>
      </c>
      <c r="E628" t="b">
        <v>0</v>
      </c>
      <c r="F628" t="s">
        <v>447</v>
      </c>
      <c r="G628" t="s">
        <v>447</v>
      </c>
      <c r="H628" t="s">
        <v>447</v>
      </c>
      <c r="I628" t="s">
        <v>447</v>
      </c>
      <c r="J628" t="s">
        <v>447</v>
      </c>
    </row>
    <row r="629" spans="1:10" ht="12.75">
      <c r="A629" t="s">
        <v>5041</v>
      </c>
      <c r="B629" t="s">
        <v>447</v>
      </c>
      <c r="C629" t="s">
        <v>447</v>
      </c>
      <c r="D629" t="s">
        <v>447</v>
      </c>
      <c r="E629" t="b">
        <v>0</v>
      </c>
      <c r="F629" t="s">
        <v>447</v>
      </c>
      <c r="G629" t="s">
        <v>447</v>
      </c>
      <c r="H629" t="s">
        <v>447</v>
      </c>
      <c r="I629" t="s">
        <v>447</v>
      </c>
      <c r="J629" t="s">
        <v>447</v>
      </c>
    </row>
    <row r="630" spans="1:10" ht="12.75">
      <c r="A630" t="s">
        <v>5042</v>
      </c>
      <c r="B630" t="s">
        <v>447</v>
      </c>
      <c r="C630" t="s">
        <v>447</v>
      </c>
      <c r="D630" t="s">
        <v>447</v>
      </c>
      <c r="E630" t="b">
        <v>0</v>
      </c>
      <c r="F630" t="s">
        <v>447</v>
      </c>
      <c r="G630" t="s">
        <v>447</v>
      </c>
      <c r="H630" t="s">
        <v>447</v>
      </c>
      <c r="I630" t="s">
        <v>447</v>
      </c>
      <c r="J630" t="s">
        <v>447</v>
      </c>
    </row>
    <row r="631" spans="1:10" ht="12.75">
      <c r="A631" t="s">
        <v>5043</v>
      </c>
      <c r="B631" t="s">
        <v>447</v>
      </c>
      <c r="C631" t="s">
        <v>447</v>
      </c>
      <c r="D631" t="s">
        <v>447</v>
      </c>
      <c r="E631" t="b">
        <v>0</v>
      </c>
      <c r="F631" t="s">
        <v>447</v>
      </c>
      <c r="G631" t="s">
        <v>447</v>
      </c>
      <c r="H631" t="s">
        <v>447</v>
      </c>
      <c r="I631" t="s">
        <v>447</v>
      </c>
      <c r="J631" t="s">
        <v>447</v>
      </c>
    </row>
    <row r="632" spans="1:10" ht="12.75">
      <c r="A632" t="s">
        <v>5044</v>
      </c>
      <c r="B632" t="s">
        <v>447</v>
      </c>
      <c r="C632" t="s">
        <v>447</v>
      </c>
      <c r="D632" t="s">
        <v>447</v>
      </c>
      <c r="E632" t="b">
        <v>0</v>
      </c>
      <c r="F632" t="s">
        <v>447</v>
      </c>
      <c r="G632" t="s">
        <v>447</v>
      </c>
      <c r="H632" t="s">
        <v>447</v>
      </c>
      <c r="I632" t="s">
        <v>447</v>
      </c>
      <c r="J632" t="s">
        <v>447</v>
      </c>
    </row>
    <row r="633" spans="1:10" ht="12.75">
      <c r="A633" t="s">
        <v>5045</v>
      </c>
      <c r="B633" t="s">
        <v>447</v>
      </c>
      <c r="C633" t="s">
        <v>447</v>
      </c>
      <c r="D633" t="s">
        <v>447</v>
      </c>
      <c r="E633" t="b">
        <v>0</v>
      </c>
      <c r="F633" t="s">
        <v>447</v>
      </c>
      <c r="G633" t="s">
        <v>447</v>
      </c>
      <c r="H633" t="s">
        <v>447</v>
      </c>
      <c r="I633" t="s">
        <v>447</v>
      </c>
      <c r="J633" t="s">
        <v>447</v>
      </c>
    </row>
    <row r="634" spans="1:10" ht="12.75">
      <c r="A634" t="s">
        <v>5046</v>
      </c>
      <c r="B634" t="s">
        <v>447</v>
      </c>
      <c r="C634" t="s">
        <v>447</v>
      </c>
      <c r="D634" t="s">
        <v>447</v>
      </c>
      <c r="E634" t="b">
        <v>0</v>
      </c>
      <c r="F634" t="s">
        <v>447</v>
      </c>
      <c r="G634" t="s">
        <v>447</v>
      </c>
      <c r="H634" t="s">
        <v>447</v>
      </c>
      <c r="I634" t="s">
        <v>447</v>
      </c>
      <c r="J634" t="s">
        <v>447</v>
      </c>
    </row>
    <row r="635" spans="1:10" ht="12.75">
      <c r="A635" t="s">
        <v>5047</v>
      </c>
      <c r="B635" t="s">
        <v>447</v>
      </c>
      <c r="C635" t="s">
        <v>447</v>
      </c>
      <c r="D635" t="s">
        <v>447</v>
      </c>
      <c r="E635" t="b">
        <v>0</v>
      </c>
      <c r="F635" t="s">
        <v>447</v>
      </c>
      <c r="G635" t="s">
        <v>447</v>
      </c>
      <c r="H635" t="s">
        <v>447</v>
      </c>
      <c r="I635" t="s">
        <v>447</v>
      </c>
      <c r="J635" t="s">
        <v>447</v>
      </c>
    </row>
    <row r="636" spans="1:10" ht="12.75">
      <c r="A636" t="s">
        <v>5048</v>
      </c>
      <c r="B636" t="s">
        <v>447</v>
      </c>
      <c r="C636" t="s">
        <v>447</v>
      </c>
      <c r="D636" t="s">
        <v>447</v>
      </c>
      <c r="E636" t="b">
        <v>0</v>
      </c>
      <c r="F636" t="s">
        <v>447</v>
      </c>
      <c r="G636" t="s">
        <v>447</v>
      </c>
      <c r="H636" t="s">
        <v>447</v>
      </c>
      <c r="I636" t="s">
        <v>447</v>
      </c>
      <c r="J636" t="s">
        <v>447</v>
      </c>
    </row>
    <row r="637" spans="1:10" ht="12.75">
      <c r="A637" t="s">
        <v>5049</v>
      </c>
      <c r="B637" t="s">
        <v>447</v>
      </c>
      <c r="C637" t="s">
        <v>447</v>
      </c>
      <c r="D637" t="s">
        <v>447</v>
      </c>
      <c r="E637" t="b">
        <v>0</v>
      </c>
      <c r="F637" t="s">
        <v>447</v>
      </c>
      <c r="G637" t="s">
        <v>447</v>
      </c>
      <c r="H637" t="s">
        <v>447</v>
      </c>
      <c r="I637" t="s">
        <v>447</v>
      </c>
      <c r="J637" t="s">
        <v>447</v>
      </c>
    </row>
    <row r="638" spans="1:10" ht="12.75">
      <c r="A638" t="s">
        <v>5050</v>
      </c>
      <c r="B638" t="s">
        <v>447</v>
      </c>
      <c r="C638" t="s">
        <v>447</v>
      </c>
      <c r="D638" t="s">
        <v>447</v>
      </c>
      <c r="E638" t="b">
        <v>0</v>
      </c>
      <c r="F638" t="s">
        <v>447</v>
      </c>
      <c r="G638" t="s">
        <v>447</v>
      </c>
      <c r="H638" t="s">
        <v>447</v>
      </c>
      <c r="I638" t="s">
        <v>447</v>
      </c>
      <c r="J638" t="s">
        <v>447</v>
      </c>
    </row>
    <row r="639" spans="1:10" ht="12.75">
      <c r="A639" t="s">
        <v>5051</v>
      </c>
      <c r="B639" t="s">
        <v>447</v>
      </c>
      <c r="C639" t="s">
        <v>447</v>
      </c>
      <c r="D639" t="s">
        <v>447</v>
      </c>
      <c r="E639" t="b">
        <v>0</v>
      </c>
      <c r="F639" t="s">
        <v>447</v>
      </c>
      <c r="G639" t="s">
        <v>447</v>
      </c>
      <c r="H639" t="s">
        <v>447</v>
      </c>
      <c r="I639" t="s">
        <v>447</v>
      </c>
      <c r="J639" t="s">
        <v>447</v>
      </c>
    </row>
    <row r="640" spans="1:10" ht="12.75">
      <c r="A640" t="s">
        <v>5052</v>
      </c>
      <c r="B640" t="s">
        <v>447</v>
      </c>
      <c r="C640" t="s">
        <v>447</v>
      </c>
      <c r="D640" t="s">
        <v>447</v>
      </c>
      <c r="E640" t="b">
        <v>0</v>
      </c>
      <c r="F640" t="s">
        <v>447</v>
      </c>
      <c r="G640" t="s">
        <v>447</v>
      </c>
      <c r="H640" t="s">
        <v>447</v>
      </c>
      <c r="I640" t="s">
        <v>447</v>
      </c>
      <c r="J640" t="s">
        <v>447</v>
      </c>
    </row>
    <row r="641" spans="1:10" ht="12.75">
      <c r="A641" t="s">
        <v>5053</v>
      </c>
      <c r="B641" t="s">
        <v>447</v>
      </c>
      <c r="C641" t="s">
        <v>447</v>
      </c>
      <c r="D641" t="s">
        <v>447</v>
      </c>
      <c r="E641" t="b">
        <v>0</v>
      </c>
      <c r="F641" t="s">
        <v>447</v>
      </c>
      <c r="G641" t="s">
        <v>447</v>
      </c>
      <c r="H641" t="s">
        <v>447</v>
      </c>
      <c r="I641" t="s">
        <v>447</v>
      </c>
      <c r="J641" t="s">
        <v>447</v>
      </c>
    </row>
    <row r="642" spans="1:10" ht="12.75">
      <c r="A642" t="s">
        <v>5054</v>
      </c>
      <c r="B642" t="s">
        <v>447</v>
      </c>
      <c r="C642" t="s">
        <v>447</v>
      </c>
      <c r="D642" t="s">
        <v>447</v>
      </c>
      <c r="E642" t="b">
        <v>0</v>
      </c>
      <c r="F642" t="s">
        <v>447</v>
      </c>
      <c r="G642" t="s">
        <v>447</v>
      </c>
      <c r="H642" t="s">
        <v>447</v>
      </c>
      <c r="I642" t="s">
        <v>447</v>
      </c>
      <c r="J642" t="s">
        <v>447</v>
      </c>
    </row>
    <row r="643" spans="1:10" ht="12.75">
      <c r="A643" t="s">
        <v>5055</v>
      </c>
      <c r="B643" t="s">
        <v>447</v>
      </c>
      <c r="C643" t="s">
        <v>447</v>
      </c>
      <c r="D643" t="s">
        <v>447</v>
      </c>
      <c r="E643" t="b">
        <v>0</v>
      </c>
      <c r="F643" t="s">
        <v>447</v>
      </c>
      <c r="G643" t="s">
        <v>447</v>
      </c>
      <c r="H643" t="s">
        <v>447</v>
      </c>
      <c r="I643" t="s">
        <v>447</v>
      </c>
      <c r="J643" t="s">
        <v>447</v>
      </c>
    </row>
    <row r="644" spans="1:10" ht="12.75">
      <c r="A644" t="s">
        <v>5056</v>
      </c>
      <c r="B644" t="s">
        <v>447</v>
      </c>
      <c r="C644" t="s">
        <v>447</v>
      </c>
      <c r="D644" t="s">
        <v>447</v>
      </c>
      <c r="E644" t="b">
        <v>0</v>
      </c>
      <c r="F644" t="s">
        <v>447</v>
      </c>
      <c r="G644" t="s">
        <v>447</v>
      </c>
      <c r="H644" t="s">
        <v>447</v>
      </c>
      <c r="I644" t="s">
        <v>447</v>
      </c>
      <c r="J644" t="s">
        <v>447</v>
      </c>
    </row>
    <row r="645" spans="1:10" ht="12.75">
      <c r="A645" t="s">
        <v>5057</v>
      </c>
      <c r="B645" t="s">
        <v>447</v>
      </c>
      <c r="C645" t="s">
        <v>447</v>
      </c>
      <c r="D645" t="s">
        <v>447</v>
      </c>
      <c r="E645" t="b">
        <v>0</v>
      </c>
      <c r="F645" t="s">
        <v>447</v>
      </c>
      <c r="G645" t="s">
        <v>447</v>
      </c>
      <c r="H645" t="s">
        <v>447</v>
      </c>
      <c r="I645" t="s">
        <v>447</v>
      </c>
      <c r="J645" t="s">
        <v>447</v>
      </c>
    </row>
    <row r="646" spans="1:10" ht="12.75">
      <c r="A646" t="s">
        <v>5058</v>
      </c>
      <c r="B646" t="s">
        <v>447</v>
      </c>
      <c r="C646" t="s">
        <v>447</v>
      </c>
      <c r="D646" t="s">
        <v>447</v>
      </c>
      <c r="E646" t="b">
        <v>0</v>
      </c>
      <c r="F646" t="s">
        <v>447</v>
      </c>
      <c r="G646" t="s">
        <v>447</v>
      </c>
      <c r="H646" t="s">
        <v>447</v>
      </c>
      <c r="I646" t="s">
        <v>447</v>
      </c>
      <c r="J646" t="s">
        <v>447</v>
      </c>
    </row>
    <row r="647" spans="1:10" ht="12.75">
      <c r="A647" t="s">
        <v>5059</v>
      </c>
      <c r="B647" t="s">
        <v>447</v>
      </c>
      <c r="C647" t="s">
        <v>447</v>
      </c>
      <c r="D647" t="s">
        <v>447</v>
      </c>
      <c r="E647" t="b">
        <v>0</v>
      </c>
      <c r="F647" t="s">
        <v>447</v>
      </c>
      <c r="G647" t="s">
        <v>447</v>
      </c>
      <c r="H647" t="s">
        <v>447</v>
      </c>
      <c r="I647" t="s">
        <v>447</v>
      </c>
      <c r="J647" t="s">
        <v>447</v>
      </c>
    </row>
    <row r="648" spans="1:10" ht="12.75">
      <c r="A648" t="s">
        <v>5060</v>
      </c>
      <c r="B648" t="s">
        <v>447</v>
      </c>
      <c r="C648" t="s">
        <v>447</v>
      </c>
      <c r="D648" t="s">
        <v>447</v>
      </c>
      <c r="E648" t="b">
        <v>0</v>
      </c>
      <c r="F648" t="s">
        <v>447</v>
      </c>
      <c r="G648" t="s">
        <v>447</v>
      </c>
      <c r="H648" t="s">
        <v>447</v>
      </c>
      <c r="I648" t="s">
        <v>447</v>
      </c>
      <c r="J648" t="s">
        <v>447</v>
      </c>
    </row>
    <row r="649" spans="1:10" ht="12.75">
      <c r="A649" t="s">
        <v>5061</v>
      </c>
      <c r="B649" t="s">
        <v>447</v>
      </c>
      <c r="C649" t="s">
        <v>447</v>
      </c>
      <c r="D649" t="s">
        <v>447</v>
      </c>
      <c r="E649" t="b">
        <v>0</v>
      </c>
      <c r="F649" t="s">
        <v>447</v>
      </c>
      <c r="G649" t="s">
        <v>447</v>
      </c>
      <c r="H649" t="s">
        <v>447</v>
      </c>
      <c r="I649" t="s">
        <v>447</v>
      </c>
      <c r="J649" t="s">
        <v>447</v>
      </c>
    </row>
    <row r="650" spans="1:10" ht="12.75">
      <c r="A650" t="s">
        <v>5062</v>
      </c>
      <c r="B650" t="s">
        <v>447</v>
      </c>
      <c r="C650" t="s">
        <v>447</v>
      </c>
      <c r="D650" t="s">
        <v>447</v>
      </c>
      <c r="E650" t="b">
        <v>0</v>
      </c>
      <c r="F650" t="s">
        <v>447</v>
      </c>
      <c r="G650" t="s">
        <v>447</v>
      </c>
      <c r="H650" t="s">
        <v>447</v>
      </c>
      <c r="I650" t="s">
        <v>447</v>
      </c>
      <c r="J650" t="s">
        <v>447</v>
      </c>
    </row>
    <row r="651" spans="1:10" ht="12.75">
      <c r="A651" t="s">
        <v>5063</v>
      </c>
      <c r="B651" t="s">
        <v>447</v>
      </c>
      <c r="C651" t="s">
        <v>447</v>
      </c>
      <c r="D651" t="s">
        <v>447</v>
      </c>
      <c r="E651" t="b">
        <v>0</v>
      </c>
      <c r="F651" t="s">
        <v>447</v>
      </c>
      <c r="G651" t="s">
        <v>447</v>
      </c>
      <c r="H651" t="s">
        <v>447</v>
      </c>
      <c r="I651" t="s">
        <v>447</v>
      </c>
      <c r="J651" t="s">
        <v>447</v>
      </c>
    </row>
    <row r="652" spans="1:10" ht="12.75">
      <c r="A652" t="s">
        <v>5064</v>
      </c>
      <c r="B652" t="s">
        <v>447</v>
      </c>
      <c r="C652" t="s">
        <v>447</v>
      </c>
      <c r="D652" t="s">
        <v>447</v>
      </c>
      <c r="E652" t="b">
        <v>0</v>
      </c>
      <c r="F652" t="s">
        <v>447</v>
      </c>
      <c r="G652" t="s">
        <v>447</v>
      </c>
      <c r="H652" t="s">
        <v>447</v>
      </c>
      <c r="I652" t="s">
        <v>447</v>
      </c>
      <c r="J652" t="s">
        <v>447</v>
      </c>
    </row>
    <row r="653" spans="1:10" ht="12.75">
      <c r="A653" t="s">
        <v>5065</v>
      </c>
      <c r="B653" t="s">
        <v>447</v>
      </c>
      <c r="C653" t="s">
        <v>447</v>
      </c>
      <c r="D653" t="s">
        <v>447</v>
      </c>
      <c r="E653" t="b">
        <v>0</v>
      </c>
      <c r="F653" t="s">
        <v>447</v>
      </c>
      <c r="G653" t="s">
        <v>447</v>
      </c>
      <c r="H653" t="s">
        <v>447</v>
      </c>
      <c r="I653" t="s">
        <v>447</v>
      </c>
      <c r="J653" t="s">
        <v>447</v>
      </c>
    </row>
    <row r="654" spans="1:10" ht="12.75">
      <c r="A654" t="s">
        <v>5066</v>
      </c>
      <c r="B654" t="s">
        <v>447</v>
      </c>
      <c r="C654" t="s">
        <v>447</v>
      </c>
      <c r="D654" t="s">
        <v>447</v>
      </c>
      <c r="E654" t="b">
        <v>0</v>
      </c>
      <c r="F654" t="s">
        <v>447</v>
      </c>
      <c r="G654" t="s">
        <v>447</v>
      </c>
      <c r="H654" t="s">
        <v>447</v>
      </c>
      <c r="I654" t="s">
        <v>447</v>
      </c>
      <c r="J654" t="s">
        <v>447</v>
      </c>
    </row>
    <row r="655" spans="1:10" ht="12.75">
      <c r="A655" t="s">
        <v>5067</v>
      </c>
      <c r="B655" t="s">
        <v>447</v>
      </c>
      <c r="C655" t="s">
        <v>447</v>
      </c>
      <c r="D655" t="s">
        <v>447</v>
      </c>
      <c r="E655" t="b">
        <v>0</v>
      </c>
      <c r="F655" t="s">
        <v>447</v>
      </c>
      <c r="G655" t="s">
        <v>447</v>
      </c>
      <c r="H655" t="s">
        <v>447</v>
      </c>
      <c r="I655" t="s">
        <v>447</v>
      </c>
      <c r="J655" t="s">
        <v>447</v>
      </c>
    </row>
    <row r="656" spans="1:10" ht="12.75">
      <c r="A656" t="s">
        <v>5068</v>
      </c>
      <c r="B656" t="s">
        <v>447</v>
      </c>
      <c r="C656" t="s">
        <v>447</v>
      </c>
      <c r="D656" t="s">
        <v>447</v>
      </c>
      <c r="E656" t="b">
        <v>0</v>
      </c>
      <c r="F656" t="s">
        <v>447</v>
      </c>
      <c r="G656" t="s">
        <v>447</v>
      </c>
      <c r="H656" t="s">
        <v>447</v>
      </c>
      <c r="I656" t="s">
        <v>447</v>
      </c>
      <c r="J656" t="s">
        <v>447</v>
      </c>
    </row>
    <row r="657" spans="1:10" ht="12.75">
      <c r="A657" t="s">
        <v>5069</v>
      </c>
      <c r="B657" t="s">
        <v>447</v>
      </c>
      <c r="C657" t="s">
        <v>447</v>
      </c>
      <c r="D657" t="s">
        <v>447</v>
      </c>
      <c r="E657" t="b">
        <v>0</v>
      </c>
      <c r="F657" t="s">
        <v>447</v>
      </c>
      <c r="G657" t="s">
        <v>447</v>
      </c>
      <c r="H657" t="s">
        <v>447</v>
      </c>
      <c r="I657" t="s">
        <v>447</v>
      </c>
      <c r="J657" t="s">
        <v>447</v>
      </c>
    </row>
    <row r="658" spans="1:10" ht="12.75">
      <c r="A658" t="s">
        <v>5070</v>
      </c>
      <c r="B658" t="s">
        <v>447</v>
      </c>
      <c r="C658" t="s">
        <v>447</v>
      </c>
      <c r="D658" t="s">
        <v>447</v>
      </c>
      <c r="E658" t="b">
        <v>0</v>
      </c>
      <c r="F658" t="s">
        <v>447</v>
      </c>
      <c r="G658" t="s">
        <v>447</v>
      </c>
      <c r="H658" t="s">
        <v>447</v>
      </c>
      <c r="I658" t="s">
        <v>447</v>
      </c>
      <c r="J658" t="s">
        <v>447</v>
      </c>
    </row>
    <row r="659" spans="1:10" ht="12.75">
      <c r="A659" t="s">
        <v>5071</v>
      </c>
      <c r="B659" t="s">
        <v>447</v>
      </c>
      <c r="C659" t="s">
        <v>447</v>
      </c>
      <c r="D659" t="s">
        <v>447</v>
      </c>
      <c r="E659" t="b">
        <v>0</v>
      </c>
      <c r="F659" t="s">
        <v>447</v>
      </c>
      <c r="G659" t="s">
        <v>447</v>
      </c>
      <c r="H659" t="s">
        <v>447</v>
      </c>
      <c r="I659" t="s">
        <v>447</v>
      </c>
      <c r="J659" t="s">
        <v>447</v>
      </c>
    </row>
    <row r="660" spans="1:10" ht="12.75">
      <c r="A660" t="s">
        <v>5072</v>
      </c>
      <c r="B660" t="s">
        <v>447</v>
      </c>
      <c r="C660" t="s">
        <v>447</v>
      </c>
      <c r="D660" t="s">
        <v>447</v>
      </c>
      <c r="E660" t="b">
        <v>0</v>
      </c>
      <c r="F660" t="s">
        <v>447</v>
      </c>
      <c r="G660" t="s">
        <v>447</v>
      </c>
      <c r="H660" t="s">
        <v>447</v>
      </c>
      <c r="I660" t="s">
        <v>447</v>
      </c>
      <c r="J660" t="s">
        <v>447</v>
      </c>
    </row>
    <row r="661" spans="1:10" ht="12.75">
      <c r="A661" t="s">
        <v>5073</v>
      </c>
      <c r="B661" t="s">
        <v>447</v>
      </c>
      <c r="C661" t="s">
        <v>447</v>
      </c>
      <c r="D661" t="s">
        <v>447</v>
      </c>
      <c r="E661" t="b">
        <v>0</v>
      </c>
      <c r="F661" t="s">
        <v>447</v>
      </c>
      <c r="G661" t="s">
        <v>447</v>
      </c>
      <c r="H661" t="s">
        <v>447</v>
      </c>
      <c r="I661" t="s">
        <v>447</v>
      </c>
      <c r="J661" t="s">
        <v>447</v>
      </c>
    </row>
    <row r="662" spans="1:10" ht="12.75">
      <c r="A662" t="s">
        <v>5074</v>
      </c>
      <c r="B662" t="s">
        <v>447</v>
      </c>
      <c r="C662" t="s">
        <v>447</v>
      </c>
      <c r="D662" t="s">
        <v>447</v>
      </c>
      <c r="E662" t="b">
        <v>0</v>
      </c>
      <c r="F662" t="s">
        <v>447</v>
      </c>
      <c r="G662" t="s">
        <v>447</v>
      </c>
      <c r="H662" t="s">
        <v>447</v>
      </c>
      <c r="I662" t="s">
        <v>447</v>
      </c>
      <c r="J662" t="s">
        <v>447</v>
      </c>
    </row>
    <row r="663" spans="1:10" ht="12.75">
      <c r="A663" t="s">
        <v>5075</v>
      </c>
      <c r="B663" t="s">
        <v>447</v>
      </c>
      <c r="C663" t="s">
        <v>447</v>
      </c>
      <c r="D663" t="s">
        <v>447</v>
      </c>
      <c r="E663" t="b">
        <v>0</v>
      </c>
      <c r="F663" t="s">
        <v>447</v>
      </c>
      <c r="G663" t="s">
        <v>447</v>
      </c>
      <c r="H663" t="s">
        <v>447</v>
      </c>
      <c r="I663" t="s">
        <v>447</v>
      </c>
      <c r="J663" t="s">
        <v>447</v>
      </c>
    </row>
    <row r="664" spans="1:10" ht="12.75">
      <c r="A664" t="s">
        <v>5076</v>
      </c>
      <c r="B664" t="s">
        <v>447</v>
      </c>
      <c r="C664" t="s">
        <v>447</v>
      </c>
      <c r="D664" t="s">
        <v>447</v>
      </c>
      <c r="E664" t="b">
        <v>0</v>
      </c>
      <c r="F664" t="s">
        <v>447</v>
      </c>
      <c r="G664" t="s">
        <v>447</v>
      </c>
      <c r="H664" t="s">
        <v>447</v>
      </c>
      <c r="I664" t="s">
        <v>447</v>
      </c>
      <c r="J664" t="s">
        <v>447</v>
      </c>
    </row>
    <row r="665" spans="1:10" ht="12.75">
      <c r="A665" t="s">
        <v>5077</v>
      </c>
      <c r="B665" t="s">
        <v>447</v>
      </c>
      <c r="C665" t="s">
        <v>447</v>
      </c>
      <c r="D665" t="s">
        <v>447</v>
      </c>
      <c r="E665" t="b">
        <v>0</v>
      </c>
      <c r="F665" t="s">
        <v>447</v>
      </c>
      <c r="G665" t="s">
        <v>447</v>
      </c>
      <c r="H665" t="s">
        <v>447</v>
      </c>
      <c r="I665" t="s">
        <v>447</v>
      </c>
      <c r="J665" t="s">
        <v>447</v>
      </c>
    </row>
    <row r="666" spans="1:10" ht="12.75">
      <c r="A666" t="s">
        <v>5078</v>
      </c>
      <c r="B666" t="s">
        <v>447</v>
      </c>
      <c r="C666" t="s">
        <v>447</v>
      </c>
      <c r="D666" t="s">
        <v>447</v>
      </c>
      <c r="E666" t="b">
        <v>0</v>
      </c>
      <c r="F666" t="s">
        <v>447</v>
      </c>
      <c r="G666" t="s">
        <v>447</v>
      </c>
      <c r="H666" t="s">
        <v>447</v>
      </c>
      <c r="I666" t="s">
        <v>447</v>
      </c>
      <c r="J666" t="s">
        <v>447</v>
      </c>
    </row>
    <row r="667" spans="1:10" ht="12.75">
      <c r="A667" t="s">
        <v>5079</v>
      </c>
      <c r="B667" t="s">
        <v>447</v>
      </c>
      <c r="C667" t="s">
        <v>447</v>
      </c>
      <c r="D667" t="s">
        <v>447</v>
      </c>
      <c r="E667" t="b">
        <v>0</v>
      </c>
      <c r="F667" t="s">
        <v>447</v>
      </c>
      <c r="G667" t="s">
        <v>447</v>
      </c>
      <c r="H667" t="s">
        <v>447</v>
      </c>
      <c r="I667" t="s">
        <v>447</v>
      </c>
      <c r="J667" t="s">
        <v>447</v>
      </c>
    </row>
    <row r="668" spans="1:10" ht="12.75">
      <c r="A668" t="s">
        <v>5080</v>
      </c>
      <c r="B668" t="s">
        <v>447</v>
      </c>
      <c r="C668" t="s">
        <v>447</v>
      </c>
      <c r="D668" t="s">
        <v>447</v>
      </c>
      <c r="E668" t="b">
        <v>0</v>
      </c>
      <c r="F668" t="s">
        <v>447</v>
      </c>
      <c r="G668" t="s">
        <v>447</v>
      </c>
      <c r="H668" t="s">
        <v>447</v>
      </c>
      <c r="I668" t="s">
        <v>447</v>
      </c>
      <c r="J668" t="s">
        <v>447</v>
      </c>
    </row>
    <row r="669" spans="1:10" ht="12.75">
      <c r="A669" t="s">
        <v>5081</v>
      </c>
      <c r="B669" t="s">
        <v>447</v>
      </c>
      <c r="C669" t="s">
        <v>447</v>
      </c>
      <c r="D669" t="s">
        <v>447</v>
      </c>
      <c r="E669" t="b">
        <v>0</v>
      </c>
      <c r="F669" t="s">
        <v>447</v>
      </c>
      <c r="G669" t="s">
        <v>447</v>
      </c>
      <c r="H669" t="s">
        <v>447</v>
      </c>
      <c r="I669" t="s">
        <v>447</v>
      </c>
      <c r="J669" t="s">
        <v>447</v>
      </c>
    </row>
    <row r="670" spans="1:10" ht="12.75">
      <c r="A670" t="s">
        <v>5082</v>
      </c>
      <c r="B670" t="s">
        <v>447</v>
      </c>
      <c r="C670" t="s">
        <v>447</v>
      </c>
      <c r="D670" t="s">
        <v>447</v>
      </c>
      <c r="E670" t="b">
        <v>0</v>
      </c>
      <c r="F670" t="s">
        <v>447</v>
      </c>
      <c r="G670" t="s">
        <v>447</v>
      </c>
      <c r="H670" t="s">
        <v>447</v>
      </c>
      <c r="I670" t="s">
        <v>447</v>
      </c>
      <c r="J670" t="s">
        <v>447</v>
      </c>
    </row>
    <row r="671" spans="1:10" ht="12.75">
      <c r="A671" t="s">
        <v>5083</v>
      </c>
      <c r="B671" t="s">
        <v>447</v>
      </c>
      <c r="C671" t="s">
        <v>447</v>
      </c>
      <c r="D671" t="s">
        <v>447</v>
      </c>
      <c r="E671" t="b">
        <v>0</v>
      </c>
      <c r="F671" t="s">
        <v>447</v>
      </c>
      <c r="G671" t="s">
        <v>447</v>
      </c>
      <c r="H671" t="s">
        <v>447</v>
      </c>
      <c r="I671" t="s">
        <v>447</v>
      </c>
      <c r="J671" t="s">
        <v>447</v>
      </c>
    </row>
    <row r="672" spans="1:10" ht="12.75">
      <c r="A672" t="s">
        <v>5084</v>
      </c>
      <c r="B672" t="s">
        <v>447</v>
      </c>
      <c r="C672" t="s">
        <v>447</v>
      </c>
      <c r="D672" t="s">
        <v>447</v>
      </c>
      <c r="E672" t="b">
        <v>0</v>
      </c>
      <c r="F672" t="s">
        <v>447</v>
      </c>
      <c r="G672" t="s">
        <v>447</v>
      </c>
      <c r="H672" t="s">
        <v>447</v>
      </c>
      <c r="I672" t="s">
        <v>447</v>
      </c>
      <c r="J672" t="s">
        <v>447</v>
      </c>
    </row>
    <row r="673" spans="1:10" ht="12.75">
      <c r="A673" t="s">
        <v>5085</v>
      </c>
      <c r="B673" t="s">
        <v>447</v>
      </c>
      <c r="C673" t="s">
        <v>447</v>
      </c>
      <c r="D673" t="s">
        <v>447</v>
      </c>
      <c r="E673" t="b">
        <v>0</v>
      </c>
      <c r="F673" t="s">
        <v>447</v>
      </c>
      <c r="G673" t="s">
        <v>447</v>
      </c>
      <c r="H673" t="s">
        <v>447</v>
      </c>
      <c r="I673" t="s">
        <v>447</v>
      </c>
      <c r="J673" t="s">
        <v>447</v>
      </c>
    </row>
    <row r="674" spans="1:10" ht="12.75">
      <c r="A674" t="s">
        <v>5086</v>
      </c>
      <c r="B674" t="s">
        <v>447</v>
      </c>
      <c r="C674" t="s">
        <v>447</v>
      </c>
      <c r="D674" t="s">
        <v>447</v>
      </c>
      <c r="E674" t="b">
        <v>0</v>
      </c>
      <c r="F674" t="s">
        <v>447</v>
      </c>
      <c r="G674" t="s">
        <v>447</v>
      </c>
      <c r="H674" t="s">
        <v>447</v>
      </c>
      <c r="I674" t="s">
        <v>447</v>
      </c>
      <c r="J674" t="s">
        <v>447</v>
      </c>
    </row>
    <row r="675" spans="1:10" ht="12.75">
      <c r="A675" t="s">
        <v>5087</v>
      </c>
      <c r="B675" t="s">
        <v>447</v>
      </c>
      <c r="C675" t="s">
        <v>447</v>
      </c>
      <c r="D675" t="s">
        <v>447</v>
      </c>
      <c r="E675" t="b">
        <v>0</v>
      </c>
      <c r="F675" t="s">
        <v>447</v>
      </c>
      <c r="G675" t="s">
        <v>447</v>
      </c>
      <c r="H675" t="s">
        <v>447</v>
      </c>
      <c r="I675" t="s">
        <v>447</v>
      </c>
      <c r="J675" t="s">
        <v>447</v>
      </c>
    </row>
    <row r="676" spans="1:10" ht="12.75">
      <c r="A676" t="s">
        <v>5088</v>
      </c>
      <c r="B676" t="s">
        <v>447</v>
      </c>
      <c r="C676" t="s">
        <v>447</v>
      </c>
      <c r="D676" t="s">
        <v>447</v>
      </c>
      <c r="E676" t="b">
        <v>0</v>
      </c>
      <c r="F676" t="s">
        <v>447</v>
      </c>
      <c r="G676" t="s">
        <v>447</v>
      </c>
      <c r="H676" t="s">
        <v>447</v>
      </c>
      <c r="I676" t="s">
        <v>447</v>
      </c>
      <c r="J676" t="s">
        <v>447</v>
      </c>
    </row>
    <row r="677" spans="1:10" ht="12.75">
      <c r="A677" t="s">
        <v>5089</v>
      </c>
      <c r="B677" t="s">
        <v>447</v>
      </c>
      <c r="C677" t="s">
        <v>447</v>
      </c>
      <c r="D677" t="s">
        <v>447</v>
      </c>
      <c r="E677" t="b">
        <v>0</v>
      </c>
      <c r="F677" t="s">
        <v>447</v>
      </c>
      <c r="G677" t="s">
        <v>447</v>
      </c>
      <c r="H677" t="s">
        <v>447</v>
      </c>
      <c r="I677" t="s">
        <v>447</v>
      </c>
      <c r="J677" t="s">
        <v>447</v>
      </c>
    </row>
    <row r="678" spans="1:10" ht="12.75">
      <c r="A678" t="s">
        <v>5090</v>
      </c>
      <c r="B678" t="s">
        <v>447</v>
      </c>
      <c r="C678" t="s">
        <v>447</v>
      </c>
      <c r="D678" t="s">
        <v>447</v>
      </c>
      <c r="E678" t="b">
        <v>0</v>
      </c>
      <c r="F678" t="s">
        <v>447</v>
      </c>
      <c r="G678" t="s">
        <v>447</v>
      </c>
      <c r="H678" t="s">
        <v>447</v>
      </c>
      <c r="I678" t="s">
        <v>447</v>
      </c>
      <c r="J678" t="s">
        <v>447</v>
      </c>
    </row>
    <row r="679" spans="1:10" ht="12.75">
      <c r="A679" t="s">
        <v>5091</v>
      </c>
      <c r="B679" t="s">
        <v>447</v>
      </c>
      <c r="C679" t="s">
        <v>447</v>
      </c>
      <c r="D679" t="s">
        <v>447</v>
      </c>
      <c r="E679" t="b">
        <v>0</v>
      </c>
      <c r="F679" t="s">
        <v>447</v>
      </c>
      <c r="G679" t="s">
        <v>447</v>
      </c>
      <c r="H679" t="s">
        <v>447</v>
      </c>
      <c r="I679" t="s">
        <v>447</v>
      </c>
      <c r="J679" t="s">
        <v>447</v>
      </c>
    </row>
    <row r="680" spans="1:10" ht="12.75">
      <c r="A680" t="s">
        <v>5092</v>
      </c>
      <c r="B680" t="s">
        <v>447</v>
      </c>
      <c r="C680" t="s">
        <v>447</v>
      </c>
      <c r="D680" t="s">
        <v>447</v>
      </c>
      <c r="E680" t="b">
        <v>0</v>
      </c>
      <c r="F680" t="s">
        <v>447</v>
      </c>
      <c r="G680" t="s">
        <v>447</v>
      </c>
      <c r="H680" t="s">
        <v>447</v>
      </c>
      <c r="I680" t="s">
        <v>447</v>
      </c>
      <c r="J680" t="s">
        <v>447</v>
      </c>
    </row>
    <row r="681" spans="1:10" ht="12.75">
      <c r="A681" t="s">
        <v>5093</v>
      </c>
      <c r="B681" t="s">
        <v>447</v>
      </c>
      <c r="C681" t="s">
        <v>447</v>
      </c>
      <c r="D681" t="s">
        <v>447</v>
      </c>
      <c r="E681" t="b">
        <v>0</v>
      </c>
      <c r="F681" t="s">
        <v>447</v>
      </c>
      <c r="G681" t="s">
        <v>447</v>
      </c>
      <c r="H681" t="s">
        <v>447</v>
      </c>
      <c r="I681" t="s">
        <v>447</v>
      </c>
      <c r="J681" t="s">
        <v>447</v>
      </c>
    </row>
    <row r="682" spans="1:10" ht="12.75">
      <c r="A682" t="s">
        <v>5094</v>
      </c>
      <c r="B682" t="s">
        <v>447</v>
      </c>
      <c r="C682" t="s">
        <v>447</v>
      </c>
      <c r="D682" t="s">
        <v>447</v>
      </c>
      <c r="E682" t="b">
        <v>0</v>
      </c>
      <c r="F682" t="s">
        <v>447</v>
      </c>
      <c r="G682" t="s">
        <v>447</v>
      </c>
      <c r="H682" t="s">
        <v>447</v>
      </c>
      <c r="I682" t="s">
        <v>447</v>
      </c>
      <c r="J682" t="s">
        <v>447</v>
      </c>
    </row>
    <row r="683" spans="1:10" ht="12.75">
      <c r="A683" t="s">
        <v>5095</v>
      </c>
      <c r="B683" t="s">
        <v>447</v>
      </c>
      <c r="C683" t="s">
        <v>447</v>
      </c>
      <c r="D683" t="s">
        <v>447</v>
      </c>
      <c r="E683" t="b">
        <v>0</v>
      </c>
      <c r="F683" t="s">
        <v>447</v>
      </c>
      <c r="G683" t="s">
        <v>447</v>
      </c>
      <c r="H683" t="s">
        <v>447</v>
      </c>
      <c r="I683" t="s">
        <v>447</v>
      </c>
      <c r="J683" t="s">
        <v>447</v>
      </c>
    </row>
    <row r="684" spans="1:10" ht="12.75">
      <c r="A684" t="s">
        <v>5096</v>
      </c>
      <c r="B684" t="s">
        <v>447</v>
      </c>
      <c r="C684" t="s">
        <v>447</v>
      </c>
      <c r="D684" t="s">
        <v>447</v>
      </c>
      <c r="E684" t="b">
        <v>0</v>
      </c>
      <c r="F684" t="s">
        <v>447</v>
      </c>
      <c r="G684" t="s">
        <v>447</v>
      </c>
      <c r="H684" t="s">
        <v>447</v>
      </c>
      <c r="I684" t="s">
        <v>447</v>
      </c>
      <c r="J684" t="s">
        <v>447</v>
      </c>
    </row>
    <row r="685" spans="1:10" ht="12.75">
      <c r="A685" t="s">
        <v>5097</v>
      </c>
      <c r="B685" t="s">
        <v>447</v>
      </c>
      <c r="C685" t="s">
        <v>447</v>
      </c>
      <c r="D685" t="s">
        <v>447</v>
      </c>
      <c r="E685" t="b">
        <v>0</v>
      </c>
      <c r="F685" t="s">
        <v>447</v>
      </c>
      <c r="G685" t="s">
        <v>447</v>
      </c>
      <c r="H685" t="s">
        <v>447</v>
      </c>
      <c r="I685" t="s">
        <v>447</v>
      </c>
      <c r="J685" t="s">
        <v>447</v>
      </c>
    </row>
    <row r="686" spans="1:10" ht="12.75">
      <c r="A686" t="s">
        <v>5098</v>
      </c>
      <c r="B686" t="s">
        <v>447</v>
      </c>
      <c r="C686" t="s">
        <v>447</v>
      </c>
      <c r="D686" t="s">
        <v>447</v>
      </c>
      <c r="E686" t="b">
        <v>0</v>
      </c>
      <c r="F686" t="s">
        <v>447</v>
      </c>
      <c r="G686" t="s">
        <v>447</v>
      </c>
      <c r="H686" t="s">
        <v>447</v>
      </c>
      <c r="I686" t="s">
        <v>447</v>
      </c>
      <c r="J686" t="s">
        <v>447</v>
      </c>
    </row>
    <row r="687" spans="1:10" ht="12.75">
      <c r="A687" t="s">
        <v>5099</v>
      </c>
      <c r="B687" t="s">
        <v>447</v>
      </c>
      <c r="C687" t="s">
        <v>447</v>
      </c>
      <c r="D687" t="s">
        <v>447</v>
      </c>
      <c r="E687" t="b">
        <v>0</v>
      </c>
      <c r="F687" t="s">
        <v>447</v>
      </c>
      <c r="G687" t="s">
        <v>447</v>
      </c>
      <c r="H687" t="s">
        <v>447</v>
      </c>
      <c r="I687" t="s">
        <v>447</v>
      </c>
      <c r="J687" t="s">
        <v>447</v>
      </c>
    </row>
    <row r="688" spans="1:10" ht="12.75">
      <c r="A688" t="s">
        <v>5100</v>
      </c>
      <c r="B688" t="s">
        <v>447</v>
      </c>
      <c r="C688" t="s">
        <v>447</v>
      </c>
      <c r="D688" t="s">
        <v>447</v>
      </c>
      <c r="E688" t="b">
        <v>0</v>
      </c>
      <c r="F688" t="s">
        <v>447</v>
      </c>
      <c r="G688" t="s">
        <v>447</v>
      </c>
      <c r="H688" t="s">
        <v>447</v>
      </c>
      <c r="I688" t="s">
        <v>447</v>
      </c>
      <c r="J688" t="s">
        <v>447</v>
      </c>
    </row>
    <row r="689" spans="1:10" ht="12.75">
      <c r="A689" t="s">
        <v>5101</v>
      </c>
      <c r="B689" t="s">
        <v>447</v>
      </c>
      <c r="C689" t="s">
        <v>447</v>
      </c>
      <c r="D689" t="s">
        <v>447</v>
      </c>
      <c r="E689" t="b">
        <v>0</v>
      </c>
      <c r="F689" t="s">
        <v>447</v>
      </c>
      <c r="G689" t="s">
        <v>447</v>
      </c>
      <c r="H689" t="s">
        <v>447</v>
      </c>
      <c r="I689" t="s">
        <v>447</v>
      </c>
      <c r="J689" t="s">
        <v>447</v>
      </c>
    </row>
    <row r="690" spans="1:10" ht="12.75">
      <c r="A690" t="s">
        <v>5102</v>
      </c>
      <c r="B690" t="s">
        <v>447</v>
      </c>
      <c r="C690" t="s">
        <v>447</v>
      </c>
      <c r="D690" t="s">
        <v>447</v>
      </c>
      <c r="E690" t="b">
        <v>0</v>
      </c>
      <c r="F690" t="s">
        <v>447</v>
      </c>
      <c r="G690" t="s">
        <v>447</v>
      </c>
      <c r="H690" t="s">
        <v>447</v>
      </c>
      <c r="I690" t="s">
        <v>447</v>
      </c>
      <c r="J690" t="s">
        <v>447</v>
      </c>
    </row>
    <row r="691" spans="1:10" ht="12.75">
      <c r="A691" t="s">
        <v>5103</v>
      </c>
      <c r="B691" t="s">
        <v>447</v>
      </c>
      <c r="C691" t="s">
        <v>447</v>
      </c>
      <c r="D691" t="s">
        <v>447</v>
      </c>
      <c r="E691" t="b">
        <v>0</v>
      </c>
      <c r="F691" t="s">
        <v>447</v>
      </c>
      <c r="G691" t="s">
        <v>447</v>
      </c>
      <c r="H691" t="s">
        <v>447</v>
      </c>
      <c r="I691" t="s">
        <v>447</v>
      </c>
      <c r="J691" t="s">
        <v>447</v>
      </c>
    </row>
    <row r="692" spans="1:10" ht="12.75">
      <c r="A692" t="s">
        <v>5104</v>
      </c>
      <c r="B692" t="s">
        <v>447</v>
      </c>
      <c r="C692" t="s">
        <v>447</v>
      </c>
      <c r="D692" t="s">
        <v>447</v>
      </c>
      <c r="E692" t="b">
        <v>0</v>
      </c>
      <c r="F692" t="s">
        <v>447</v>
      </c>
      <c r="G692" t="s">
        <v>447</v>
      </c>
      <c r="H692" t="s">
        <v>447</v>
      </c>
      <c r="I692" t="s">
        <v>447</v>
      </c>
      <c r="J692" t="s">
        <v>447</v>
      </c>
    </row>
    <row r="693" spans="1:10" ht="12.75">
      <c r="A693" t="s">
        <v>5105</v>
      </c>
      <c r="B693" t="s">
        <v>447</v>
      </c>
      <c r="C693" t="s">
        <v>447</v>
      </c>
      <c r="D693" t="s">
        <v>447</v>
      </c>
      <c r="E693" t="b">
        <v>0</v>
      </c>
      <c r="F693" t="s">
        <v>447</v>
      </c>
      <c r="G693" t="s">
        <v>447</v>
      </c>
      <c r="H693" t="s">
        <v>447</v>
      </c>
      <c r="I693" t="s">
        <v>447</v>
      </c>
      <c r="J693" t="s">
        <v>447</v>
      </c>
    </row>
    <row r="694" spans="1:10" ht="12.75">
      <c r="A694" t="s">
        <v>5106</v>
      </c>
      <c r="B694" t="s">
        <v>447</v>
      </c>
      <c r="C694" t="s">
        <v>447</v>
      </c>
      <c r="D694" t="s">
        <v>447</v>
      </c>
      <c r="E694" t="b">
        <v>0</v>
      </c>
      <c r="F694" t="s">
        <v>447</v>
      </c>
      <c r="G694" t="s">
        <v>447</v>
      </c>
      <c r="H694" t="s">
        <v>447</v>
      </c>
      <c r="I694" t="s">
        <v>447</v>
      </c>
      <c r="J694" t="s">
        <v>447</v>
      </c>
    </row>
    <row r="695" spans="1:10" ht="12.75">
      <c r="A695" t="s">
        <v>5107</v>
      </c>
      <c r="B695" t="s">
        <v>447</v>
      </c>
      <c r="C695" t="s">
        <v>447</v>
      </c>
      <c r="D695" t="s">
        <v>447</v>
      </c>
      <c r="E695" t="b">
        <v>0</v>
      </c>
      <c r="F695" t="s">
        <v>447</v>
      </c>
      <c r="G695" t="s">
        <v>447</v>
      </c>
      <c r="H695" t="s">
        <v>447</v>
      </c>
      <c r="I695" t="s">
        <v>447</v>
      </c>
      <c r="J695" t="s">
        <v>447</v>
      </c>
    </row>
    <row r="696" spans="1:10" ht="12.75">
      <c r="A696" t="s">
        <v>5108</v>
      </c>
      <c r="B696" t="s">
        <v>447</v>
      </c>
      <c r="C696" t="s">
        <v>447</v>
      </c>
      <c r="D696" t="s">
        <v>447</v>
      </c>
      <c r="E696" t="b">
        <v>0</v>
      </c>
      <c r="F696" t="s">
        <v>447</v>
      </c>
      <c r="G696" t="s">
        <v>447</v>
      </c>
      <c r="H696" t="s">
        <v>447</v>
      </c>
      <c r="I696" t="s">
        <v>447</v>
      </c>
      <c r="J696" t="s">
        <v>447</v>
      </c>
    </row>
    <row r="697" spans="1:10" ht="12.75">
      <c r="A697" t="s">
        <v>5109</v>
      </c>
      <c r="B697" t="s">
        <v>447</v>
      </c>
      <c r="C697" t="s">
        <v>447</v>
      </c>
      <c r="D697" t="s">
        <v>447</v>
      </c>
      <c r="E697" t="b">
        <v>0</v>
      </c>
      <c r="F697" t="s">
        <v>447</v>
      </c>
      <c r="G697" t="s">
        <v>447</v>
      </c>
      <c r="H697" t="s">
        <v>447</v>
      </c>
      <c r="I697" t="s">
        <v>447</v>
      </c>
      <c r="J697" t="s">
        <v>447</v>
      </c>
    </row>
    <row r="698" spans="1:10" ht="12.75">
      <c r="A698" t="s">
        <v>5110</v>
      </c>
      <c r="B698" t="s">
        <v>447</v>
      </c>
      <c r="C698" t="s">
        <v>447</v>
      </c>
      <c r="D698" t="s">
        <v>447</v>
      </c>
      <c r="E698" t="b">
        <v>0</v>
      </c>
      <c r="F698" t="s">
        <v>447</v>
      </c>
      <c r="G698" t="s">
        <v>447</v>
      </c>
      <c r="H698" t="s">
        <v>447</v>
      </c>
      <c r="I698" t="s">
        <v>447</v>
      </c>
      <c r="J698" t="s">
        <v>447</v>
      </c>
    </row>
    <row r="699" spans="1:10" ht="12.75">
      <c r="A699" t="s">
        <v>5111</v>
      </c>
      <c r="B699" t="s">
        <v>447</v>
      </c>
      <c r="C699" t="s">
        <v>447</v>
      </c>
      <c r="D699" t="s">
        <v>447</v>
      </c>
      <c r="E699" t="b">
        <v>0</v>
      </c>
      <c r="F699" t="s">
        <v>447</v>
      </c>
      <c r="G699" t="s">
        <v>447</v>
      </c>
      <c r="H699" t="s">
        <v>447</v>
      </c>
      <c r="I699" t="s">
        <v>447</v>
      </c>
      <c r="J699" t="s">
        <v>447</v>
      </c>
    </row>
    <row r="700" spans="1:10" ht="12.75">
      <c r="A700" t="s">
        <v>5112</v>
      </c>
      <c r="B700" t="s">
        <v>447</v>
      </c>
      <c r="C700" t="s">
        <v>447</v>
      </c>
      <c r="D700" t="s">
        <v>447</v>
      </c>
      <c r="E700" t="b">
        <v>0</v>
      </c>
      <c r="F700" t="s">
        <v>447</v>
      </c>
      <c r="G700" t="s">
        <v>447</v>
      </c>
      <c r="H700" t="s">
        <v>447</v>
      </c>
      <c r="I700" t="s">
        <v>447</v>
      </c>
      <c r="J700" t="s">
        <v>447</v>
      </c>
    </row>
    <row r="701" spans="1:10" ht="12.75">
      <c r="A701" t="s">
        <v>5113</v>
      </c>
      <c r="B701" t="s">
        <v>447</v>
      </c>
      <c r="C701" t="s">
        <v>447</v>
      </c>
      <c r="D701" t="s">
        <v>447</v>
      </c>
      <c r="E701" t="b">
        <v>0</v>
      </c>
      <c r="F701" t="s">
        <v>447</v>
      </c>
      <c r="G701" t="s">
        <v>447</v>
      </c>
      <c r="H701" t="s">
        <v>447</v>
      </c>
      <c r="I701" t="s">
        <v>447</v>
      </c>
      <c r="J701" t="s">
        <v>447</v>
      </c>
    </row>
    <row r="702" spans="1:10" ht="12.75">
      <c r="A702" t="s">
        <v>5114</v>
      </c>
      <c r="B702" t="s">
        <v>447</v>
      </c>
      <c r="C702" t="s">
        <v>447</v>
      </c>
      <c r="D702" t="s">
        <v>447</v>
      </c>
      <c r="E702" t="b">
        <v>0</v>
      </c>
      <c r="F702" t="s">
        <v>447</v>
      </c>
      <c r="G702" t="s">
        <v>447</v>
      </c>
      <c r="H702" t="s">
        <v>447</v>
      </c>
      <c r="I702" t="s">
        <v>447</v>
      </c>
      <c r="J702" t="s">
        <v>447</v>
      </c>
    </row>
    <row r="703" spans="1:10" ht="12.75">
      <c r="A703" t="s">
        <v>5115</v>
      </c>
      <c r="B703" t="s">
        <v>447</v>
      </c>
      <c r="C703" t="s">
        <v>447</v>
      </c>
      <c r="D703" t="s">
        <v>447</v>
      </c>
      <c r="E703" t="b">
        <v>0</v>
      </c>
      <c r="F703" t="s">
        <v>447</v>
      </c>
      <c r="G703" t="s">
        <v>447</v>
      </c>
      <c r="H703" t="s">
        <v>447</v>
      </c>
      <c r="I703" t="s">
        <v>447</v>
      </c>
      <c r="J703" t="s">
        <v>447</v>
      </c>
    </row>
    <row r="704" spans="1:10" ht="12.75">
      <c r="A704" t="s">
        <v>5116</v>
      </c>
      <c r="B704" t="s">
        <v>447</v>
      </c>
      <c r="C704" t="s">
        <v>447</v>
      </c>
      <c r="D704" t="s">
        <v>447</v>
      </c>
      <c r="E704" t="b">
        <v>0</v>
      </c>
      <c r="F704" t="s">
        <v>447</v>
      </c>
      <c r="G704" t="s">
        <v>447</v>
      </c>
      <c r="H704" t="s">
        <v>447</v>
      </c>
      <c r="I704" t="s">
        <v>447</v>
      </c>
      <c r="J704" t="s">
        <v>447</v>
      </c>
    </row>
    <row r="705" spans="1:10" ht="12.75">
      <c r="A705" t="s">
        <v>5117</v>
      </c>
      <c r="B705" t="s">
        <v>447</v>
      </c>
      <c r="C705" t="s">
        <v>447</v>
      </c>
      <c r="D705" t="s">
        <v>447</v>
      </c>
      <c r="E705" t="b">
        <v>0</v>
      </c>
      <c r="F705" t="s">
        <v>447</v>
      </c>
      <c r="G705" t="s">
        <v>447</v>
      </c>
      <c r="H705" t="s">
        <v>447</v>
      </c>
      <c r="I705" t="s">
        <v>447</v>
      </c>
      <c r="J705" t="s">
        <v>447</v>
      </c>
    </row>
    <row r="706" spans="1:10" ht="12.75">
      <c r="A706" t="s">
        <v>5118</v>
      </c>
      <c r="B706" t="s">
        <v>447</v>
      </c>
      <c r="C706" t="s">
        <v>447</v>
      </c>
      <c r="D706" t="s">
        <v>447</v>
      </c>
      <c r="E706" t="b">
        <v>0</v>
      </c>
      <c r="F706" t="s">
        <v>447</v>
      </c>
      <c r="G706" t="s">
        <v>447</v>
      </c>
      <c r="H706" t="s">
        <v>447</v>
      </c>
      <c r="I706" t="s">
        <v>447</v>
      </c>
      <c r="J706" t="s">
        <v>447</v>
      </c>
    </row>
    <row r="707" spans="1:10" ht="12.75">
      <c r="A707" t="s">
        <v>5119</v>
      </c>
      <c r="B707" t="s">
        <v>447</v>
      </c>
      <c r="C707" t="s">
        <v>447</v>
      </c>
      <c r="D707" t="s">
        <v>447</v>
      </c>
      <c r="E707" t="b">
        <v>0</v>
      </c>
      <c r="F707" t="s">
        <v>447</v>
      </c>
      <c r="G707" t="s">
        <v>447</v>
      </c>
      <c r="H707" t="s">
        <v>447</v>
      </c>
      <c r="I707" t="s">
        <v>447</v>
      </c>
      <c r="J707" t="s">
        <v>447</v>
      </c>
    </row>
    <row r="708" spans="1:10" ht="12.75">
      <c r="A708" t="s">
        <v>5120</v>
      </c>
      <c r="B708" t="s">
        <v>447</v>
      </c>
      <c r="C708" t="s">
        <v>447</v>
      </c>
      <c r="D708" t="s">
        <v>447</v>
      </c>
      <c r="E708" t="b">
        <v>0</v>
      </c>
      <c r="F708" t="s">
        <v>447</v>
      </c>
      <c r="G708" t="s">
        <v>447</v>
      </c>
      <c r="H708" t="s">
        <v>447</v>
      </c>
      <c r="I708" t="s">
        <v>447</v>
      </c>
      <c r="J708" t="s">
        <v>447</v>
      </c>
    </row>
    <row r="709" spans="1:10" ht="12.75">
      <c r="A709" t="s">
        <v>5121</v>
      </c>
      <c r="B709" t="s">
        <v>447</v>
      </c>
      <c r="C709" t="s">
        <v>447</v>
      </c>
      <c r="D709" t="s">
        <v>447</v>
      </c>
      <c r="E709" t="b">
        <v>0</v>
      </c>
      <c r="F709" t="s">
        <v>447</v>
      </c>
      <c r="G709" t="s">
        <v>447</v>
      </c>
      <c r="H709" t="s">
        <v>447</v>
      </c>
      <c r="I709" t="s">
        <v>447</v>
      </c>
      <c r="J709" t="s">
        <v>447</v>
      </c>
    </row>
    <row r="710" spans="1:10" ht="12.75">
      <c r="A710" t="s">
        <v>5122</v>
      </c>
      <c r="B710" t="s">
        <v>447</v>
      </c>
      <c r="C710" t="s">
        <v>447</v>
      </c>
      <c r="D710" t="s">
        <v>447</v>
      </c>
      <c r="E710" t="b">
        <v>0</v>
      </c>
      <c r="F710" t="s">
        <v>447</v>
      </c>
      <c r="G710" t="s">
        <v>447</v>
      </c>
      <c r="H710" t="s">
        <v>447</v>
      </c>
      <c r="I710" t="s">
        <v>447</v>
      </c>
      <c r="J710" t="s">
        <v>447</v>
      </c>
    </row>
    <row r="711" spans="1:10" ht="12.75">
      <c r="A711" t="s">
        <v>5123</v>
      </c>
      <c r="B711" t="s">
        <v>447</v>
      </c>
      <c r="C711" t="s">
        <v>447</v>
      </c>
      <c r="D711" t="s">
        <v>447</v>
      </c>
      <c r="E711" t="b">
        <v>0</v>
      </c>
      <c r="F711" t="s">
        <v>447</v>
      </c>
      <c r="G711" t="s">
        <v>447</v>
      </c>
      <c r="H711" t="s">
        <v>447</v>
      </c>
      <c r="I711" t="s">
        <v>447</v>
      </c>
      <c r="J711" t="s">
        <v>447</v>
      </c>
    </row>
    <row r="712" spans="1:10" ht="12.75">
      <c r="A712" t="s">
        <v>5124</v>
      </c>
      <c r="B712" t="s">
        <v>447</v>
      </c>
      <c r="C712" t="s">
        <v>447</v>
      </c>
      <c r="D712" t="s">
        <v>447</v>
      </c>
      <c r="E712" t="b">
        <v>0</v>
      </c>
      <c r="F712" t="s">
        <v>447</v>
      </c>
      <c r="G712" t="s">
        <v>447</v>
      </c>
      <c r="H712" t="s">
        <v>447</v>
      </c>
      <c r="I712" t="s">
        <v>447</v>
      </c>
      <c r="J712" t="s">
        <v>447</v>
      </c>
    </row>
    <row r="713" spans="1:10" ht="12.75">
      <c r="A713" t="s">
        <v>5125</v>
      </c>
      <c r="B713" t="s">
        <v>447</v>
      </c>
      <c r="C713" t="s">
        <v>447</v>
      </c>
      <c r="D713" t="s">
        <v>447</v>
      </c>
      <c r="E713" t="b">
        <v>0</v>
      </c>
      <c r="F713" t="s">
        <v>447</v>
      </c>
      <c r="G713" t="s">
        <v>447</v>
      </c>
      <c r="H713" t="s">
        <v>447</v>
      </c>
      <c r="I713" t="s">
        <v>447</v>
      </c>
      <c r="J713" t="s">
        <v>447</v>
      </c>
    </row>
    <row r="714" spans="1:10" ht="12.75">
      <c r="A714" t="s">
        <v>5126</v>
      </c>
      <c r="B714" t="s">
        <v>447</v>
      </c>
      <c r="C714" t="s">
        <v>447</v>
      </c>
      <c r="D714" t="s">
        <v>447</v>
      </c>
      <c r="E714" t="b">
        <v>0</v>
      </c>
      <c r="F714" t="s">
        <v>447</v>
      </c>
      <c r="G714" t="s">
        <v>447</v>
      </c>
      <c r="H714" t="s">
        <v>447</v>
      </c>
      <c r="I714" t="s">
        <v>447</v>
      </c>
      <c r="J714" t="s">
        <v>447</v>
      </c>
    </row>
    <row r="715" spans="1:10" ht="12.75">
      <c r="A715" t="s">
        <v>5127</v>
      </c>
      <c r="B715" t="s">
        <v>447</v>
      </c>
      <c r="C715" t="s">
        <v>447</v>
      </c>
      <c r="D715" t="s">
        <v>447</v>
      </c>
      <c r="E715" t="b">
        <v>0</v>
      </c>
      <c r="F715" t="s">
        <v>447</v>
      </c>
      <c r="G715" t="s">
        <v>447</v>
      </c>
      <c r="H715" t="s">
        <v>447</v>
      </c>
      <c r="I715" t="s">
        <v>447</v>
      </c>
      <c r="J715" t="s">
        <v>447</v>
      </c>
    </row>
    <row r="716" spans="1:10" ht="12.75">
      <c r="A716" t="s">
        <v>5128</v>
      </c>
      <c r="B716" t="s">
        <v>447</v>
      </c>
      <c r="C716" t="s">
        <v>447</v>
      </c>
      <c r="D716" t="s">
        <v>447</v>
      </c>
      <c r="E716" t="b">
        <v>0</v>
      </c>
      <c r="F716" t="s">
        <v>447</v>
      </c>
      <c r="G716" t="s">
        <v>447</v>
      </c>
      <c r="H716" t="s">
        <v>447</v>
      </c>
      <c r="I716" t="s">
        <v>447</v>
      </c>
      <c r="J716" t="s">
        <v>447</v>
      </c>
    </row>
    <row r="717" spans="1:10" ht="12.75">
      <c r="A717" t="s">
        <v>5129</v>
      </c>
      <c r="B717" t="s">
        <v>447</v>
      </c>
      <c r="C717" t="s">
        <v>447</v>
      </c>
      <c r="D717" t="s">
        <v>447</v>
      </c>
      <c r="E717" t="b">
        <v>0</v>
      </c>
      <c r="F717" t="s">
        <v>447</v>
      </c>
      <c r="G717" t="s">
        <v>447</v>
      </c>
      <c r="H717" t="s">
        <v>447</v>
      </c>
      <c r="I717" t="s">
        <v>447</v>
      </c>
      <c r="J717" t="s">
        <v>447</v>
      </c>
    </row>
    <row r="718" spans="1:10" ht="12.75">
      <c r="A718" t="s">
        <v>5130</v>
      </c>
      <c r="B718" t="s">
        <v>447</v>
      </c>
      <c r="C718" t="s">
        <v>447</v>
      </c>
      <c r="D718" t="s">
        <v>447</v>
      </c>
      <c r="E718" t="b">
        <v>0</v>
      </c>
      <c r="F718" t="s">
        <v>447</v>
      </c>
      <c r="G718" t="s">
        <v>447</v>
      </c>
      <c r="H718" t="s">
        <v>447</v>
      </c>
      <c r="I718" t="s">
        <v>447</v>
      </c>
      <c r="J718" t="s">
        <v>447</v>
      </c>
    </row>
    <row r="719" spans="1:10" ht="12.75">
      <c r="A719" t="s">
        <v>5131</v>
      </c>
      <c r="B719" t="s">
        <v>447</v>
      </c>
      <c r="C719" t="s">
        <v>447</v>
      </c>
      <c r="D719" t="s">
        <v>447</v>
      </c>
      <c r="E719" t="b">
        <v>0</v>
      </c>
      <c r="F719" t="s">
        <v>447</v>
      </c>
      <c r="G719" t="s">
        <v>447</v>
      </c>
      <c r="H719" t="s">
        <v>447</v>
      </c>
      <c r="I719" t="s">
        <v>447</v>
      </c>
      <c r="J719" t="s">
        <v>447</v>
      </c>
    </row>
    <row r="720" spans="1:10" ht="12.75">
      <c r="A720" t="s">
        <v>5132</v>
      </c>
      <c r="B720" t="s">
        <v>447</v>
      </c>
      <c r="C720" t="s">
        <v>447</v>
      </c>
      <c r="D720" t="s">
        <v>447</v>
      </c>
      <c r="E720" t="b">
        <v>0</v>
      </c>
      <c r="F720" t="s">
        <v>447</v>
      </c>
      <c r="G720" t="s">
        <v>447</v>
      </c>
      <c r="H720" t="s">
        <v>447</v>
      </c>
      <c r="I720" t="s">
        <v>447</v>
      </c>
      <c r="J720" t="s">
        <v>447</v>
      </c>
    </row>
    <row r="721" spans="1:10" ht="12.75">
      <c r="A721" t="s">
        <v>5133</v>
      </c>
      <c r="B721" t="s">
        <v>447</v>
      </c>
      <c r="C721" t="s">
        <v>447</v>
      </c>
      <c r="D721" t="s">
        <v>447</v>
      </c>
      <c r="E721" t="b">
        <v>0</v>
      </c>
      <c r="F721" t="s">
        <v>447</v>
      </c>
      <c r="G721" t="s">
        <v>447</v>
      </c>
      <c r="H721" t="s">
        <v>447</v>
      </c>
      <c r="I721" t="s">
        <v>447</v>
      </c>
      <c r="J721" t="s">
        <v>447</v>
      </c>
    </row>
    <row r="722" spans="1:10" ht="12.75">
      <c r="A722" t="s">
        <v>5134</v>
      </c>
      <c r="B722" t="s">
        <v>447</v>
      </c>
      <c r="C722" t="s">
        <v>447</v>
      </c>
      <c r="D722" t="s">
        <v>447</v>
      </c>
      <c r="E722" t="b">
        <v>0</v>
      </c>
      <c r="F722" t="s">
        <v>447</v>
      </c>
      <c r="G722" t="s">
        <v>447</v>
      </c>
      <c r="H722" t="s">
        <v>447</v>
      </c>
      <c r="I722" t="s">
        <v>447</v>
      </c>
      <c r="J722" t="s">
        <v>447</v>
      </c>
    </row>
    <row r="723" spans="1:10" ht="12.75">
      <c r="A723" t="s">
        <v>5135</v>
      </c>
      <c r="B723" t="s">
        <v>447</v>
      </c>
      <c r="C723" t="s">
        <v>447</v>
      </c>
      <c r="D723" t="s">
        <v>447</v>
      </c>
      <c r="E723" t="b">
        <v>0</v>
      </c>
      <c r="F723" t="s">
        <v>447</v>
      </c>
      <c r="G723" t="s">
        <v>447</v>
      </c>
      <c r="H723" t="s">
        <v>447</v>
      </c>
      <c r="I723" t="s">
        <v>447</v>
      </c>
      <c r="J723" t="s">
        <v>447</v>
      </c>
    </row>
    <row r="724" spans="1:10" ht="12.75">
      <c r="A724" t="s">
        <v>5136</v>
      </c>
      <c r="B724" t="s">
        <v>447</v>
      </c>
      <c r="C724" t="s">
        <v>447</v>
      </c>
      <c r="D724" t="s">
        <v>447</v>
      </c>
      <c r="E724" t="b">
        <v>0</v>
      </c>
      <c r="F724" t="s">
        <v>447</v>
      </c>
      <c r="G724" t="s">
        <v>447</v>
      </c>
      <c r="H724" t="s">
        <v>447</v>
      </c>
      <c r="I724" t="s">
        <v>447</v>
      </c>
      <c r="J724" t="s">
        <v>447</v>
      </c>
    </row>
    <row r="725" spans="1:10" ht="12.75">
      <c r="A725" t="s">
        <v>5137</v>
      </c>
      <c r="B725" t="s">
        <v>447</v>
      </c>
      <c r="C725" t="s">
        <v>447</v>
      </c>
      <c r="D725" t="s">
        <v>447</v>
      </c>
      <c r="E725" t="b">
        <v>0</v>
      </c>
      <c r="F725" t="s">
        <v>447</v>
      </c>
      <c r="G725" t="s">
        <v>447</v>
      </c>
      <c r="H725" t="s">
        <v>447</v>
      </c>
      <c r="I725" t="s">
        <v>447</v>
      </c>
      <c r="J725" t="s">
        <v>447</v>
      </c>
    </row>
    <row r="726" spans="1:10" ht="12.75">
      <c r="A726" t="s">
        <v>5138</v>
      </c>
      <c r="B726" t="s">
        <v>447</v>
      </c>
      <c r="C726" t="s">
        <v>447</v>
      </c>
      <c r="D726" t="s">
        <v>447</v>
      </c>
      <c r="E726" t="b">
        <v>0</v>
      </c>
      <c r="F726" t="s">
        <v>447</v>
      </c>
      <c r="G726" t="s">
        <v>447</v>
      </c>
      <c r="H726" t="s">
        <v>447</v>
      </c>
      <c r="I726" t="s">
        <v>447</v>
      </c>
      <c r="J726" t="s">
        <v>447</v>
      </c>
    </row>
    <row r="727" spans="1:10" ht="12.75">
      <c r="A727" t="s">
        <v>5139</v>
      </c>
      <c r="B727" t="s">
        <v>447</v>
      </c>
      <c r="C727" t="s">
        <v>447</v>
      </c>
      <c r="D727" t="s">
        <v>447</v>
      </c>
      <c r="E727" t="b">
        <v>0</v>
      </c>
      <c r="F727" t="s">
        <v>447</v>
      </c>
      <c r="G727" t="s">
        <v>447</v>
      </c>
      <c r="H727" t="s">
        <v>447</v>
      </c>
      <c r="I727" t="s">
        <v>447</v>
      </c>
      <c r="J727" t="s">
        <v>447</v>
      </c>
    </row>
    <row r="728" spans="1:10" ht="12.75">
      <c r="A728" t="s">
        <v>5140</v>
      </c>
      <c r="B728" t="s">
        <v>447</v>
      </c>
      <c r="C728" t="s">
        <v>447</v>
      </c>
      <c r="D728" t="s">
        <v>447</v>
      </c>
      <c r="E728" t="b">
        <v>0</v>
      </c>
      <c r="F728" t="s">
        <v>447</v>
      </c>
      <c r="G728" t="s">
        <v>447</v>
      </c>
      <c r="H728" t="s">
        <v>447</v>
      </c>
      <c r="I728" t="s">
        <v>447</v>
      </c>
      <c r="J728" t="s">
        <v>447</v>
      </c>
    </row>
    <row r="729" spans="1:10" ht="12.75">
      <c r="A729" t="s">
        <v>5141</v>
      </c>
      <c r="B729" t="s">
        <v>447</v>
      </c>
      <c r="C729" t="s">
        <v>447</v>
      </c>
      <c r="D729" t="s">
        <v>447</v>
      </c>
      <c r="E729" t="b">
        <v>0</v>
      </c>
      <c r="F729" t="s">
        <v>447</v>
      </c>
      <c r="G729" t="s">
        <v>447</v>
      </c>
      <c r="H729" t="s">
        <v>447</v>
      </c>
      <c r="I729" t="s">
        <v>447</v>
      </c>
      <c r="J729" t="s">
        <v>447</v>
      </c>
    </row>
    <row r="730" spans="1:10" ht="12.75">
      <c r="A730" t="s">
        <v>5142</v>
      </c>
      <c r="B730" t="s">
        <v>447</v>
      </c>
      <c r="C730" t="s">
        <v>447</v>
      </c>
      <c r="D730" t="s">
        <v>447</v>
      </c>
      <c r="E730" t="b">
        <v>0</v>
      </c>
      <c r="F730" t="s">
        <v>447</v>
      </c>
      <c r="G730" t="s">
        <v>447</v>
      </c>
      <c r="H730" t="s">
        <v>447</v>
      </c>
      <c r="I730" t="s">
        <v>447</v>
      </c>
      <c r="J730" t="s">
        <v>447</v>
      </c>
    </row>
    <row r="731" spans="1:10" ht="12.75">
      <c r="A731" t="s">
        <v>5143</v>
      </c>
      <c r="B731" t="s">
        <v>447</v>
      </c>
      <c r="C731" t="s">
        <v>447</v>
      </c>
      <c r="D731" t="s">
        <v>447</v>
      </c>
      <c r="E731" t="b">
        <v>0</v>
      </c>
      <c r="F731" t="s">
        <v>447</v>
      </c>
      <c r="G731" t="s">
        <v>447</v>
      </c>
      <c r="H731" t="s">
        <v>447</v>
      </c>
      <c r="I731" t="s">
        <v>447</v>
      </c>
      <c r="J731" t="s">
        <v>447</v>
      </c>
    </row>
    <row r="732" spans="1:10" ht="12.75">
      <c r="A732" t="s">
        <v>5144</v>
      </c>
      <c r="B732" t="s">
        <v>447</v>
      </c>
      <c r="C732" t="s">
        <v>447</v>
      </c>
      <c r="D732" t="s">
        <v>447</v>
      </c>
      <c r="E732" t="b">
        <v>0</v>
      </c>
      <c r="F732" t="s">
        <v>447</v>
      </c>
      <c r="G732" t="s">
        <v>447</v>
      </c>
      <c r="H732" t="s">
        <v>447</v>
      </c>
      <c r="I732" t="s">
        <v>447</v>
      </c>
      <c r="J732" t="s">
        <v>447</v>
      </c>
    </row>
    <row r="733" spans="1:10" ht="12.75">
      <c r="A733" t="s">
        <v>5145</v>
      </c>
      <c r="B733" t="s">
        <v>447</v>
      </c>
      <c r="C733" t="s">
        <v>447</v>
      </c>
      <c r="D733" t="s">
        <v>447</v>
      </c>
      <c r="E733" t="b">
        <v>0</v>
      </c>
      <c r="F733" t="s">
        <v>447</v>
      </c>
      <c r="G733" t="s">
        <v>447</v>
      </c>
      <c r="H733" t="s">
        <v>447</v>
      </c>
      <c r="I733" t="s">
        <v>447</v>
      </c>
      <c r="J733" t="s">
        <v>447</v>
      </c>
    </row>
    <row r="734" spans="1:10" ht="12.75">
      <c r="A734" t="s">
        <v>5146</v>
      </c>
      <c r="B734" t="s">
        <v>447</v>
      </c>
      <c r="C734" t="s">
        <v>447</v>
      </c>
      <c r="D734" t="s">
        <v>447</v>
      </c>
      <c r="E734" t="b">
        <v>0</v>
      </c>
      <c r="F734" t="s">
        <v>447</v>
      </c>
      <c r="G734" t="s">
        <v>447</v>
      </c>
      <c r="H734" t="s">
        <v>447</v>
      </c>
      <c r="I734" t="s">
        <v>447</v>
      </c>
      <c r="J734" t="s">
        <v>447</v>
      </c>
    </row>
    <row r="735" spans="1:10" ht="12.75">
      <c r="A735" t="s">
        <v>5147</v>
      </c>
      <c r="B735" t="s">
        <v>447</v>
      </c>
      <c r="C735" t="s">
        <v>447</v>
      </c>
      <c r="D735" t="s">
        <v>447</v>
      </c>
      <c r="E735" t="b">
        <v>0</v>
      </c>
      <c r="F735" t="s">
        <v>447</v>
      </c>
      <c r="G735" t="s">
        <v>447</v>
      </c>
      <c r="H735" t="s">
        <v>447</v>
      </c>
      <c r="I735" t="s">
        <v>447</v>
      </c>
      <c r="J735" t="s">
        <v>447</v>
      </c>
    </row>
    <row r="736" spans="1:10" ht="12.75">
      <c r="A736" t="s">
        <v>5148</v>
      </c>
      <c r="B736" t="s">
        <v>447</v>
      </c>
      <c r="C736" t="s">
        <v>447</v>
      </c>
      <c r="D736" t="s">
        <v>447</v>
      </c>
      <c r="E736" t="b">
        <v>0</v>
      </c>
      <c r="F736" t="s">
        <v>447</v>
      </c>
      <c r="G736" t="s">
        <v>447</v>
      </c>
      <c r="H736" t="s">
        <v>447</v>
      </c>
      <c r="I736" t="s">
        <v>447</v>
      </c>
      <c r="J736" t="s">
        <v>447</v>
      </c>
    </row>
    <row r="737" spans="1:10" ht="12.75">
      <c r="A737" t="s">
        <v>5149</v>
      </c>
      <c r="B737" t="s">
        <v>447</v>
      </c>
      <c r="C737" t="s">
        <v>447</v>
      </c>
      <c r="D737" t="s">
        <v>447</v>
      </c>
      <c r="E737" t="b">
        <v>0</v>
      </c>
      <c r="F737" t="s">
        <v>447</v>
      </c>
      <c r="G737" t="s">
        <v>447</v>
      </c>
      <c r="H737" t="s">
        <v>447</v>
      </c>
      <c r="I737" t="s">
        <v>447</v>
      </c>
      <c r="J737" t="s">
        <v>447</v>
      </c>
    </row>
    <row r="738" spans="1:10" ht="12.75">
      <c r="A738" t="s">
        <v>5150</v>
      </c>
      <c r="B738" t="s">
        <v>447</v>
      </c>
      <c r="C738" t="s">
        <v>447</v>
      </c>
      <c r="D738" t="s">
        <v>447</v>
      </c>
      <c r="E738" t="b">
        <v>0</v>
      </c>
      <c r="F738" t="s">
        <v>447</v>
      </c>
      <c r="G738" t="s">
        <v>447</v>
      </c>
      <c r="H738" t="s">
        <v>447</v>
      </c>
      <c r="I738" t="s">
        <v>447</v>
      </c>
      <c r="J738" t="s">
        <v>447</v>
      </c>
    </row>
    <row r="739" spans="1:10" ht="12.75">
      <c r="A739" t="s">
        <v>5151</v>
      </c>
      <c r="B739" t="s">
        <v>447</v>
      </c>
      <c r="C739" t="s">
        <v>447</v>
      </c>
      <c r="D739" t="s">
        <v>447</v>
      </c>
      <c r="E739" t="b">
        <v>0</v>
      </c>
      <c r="F739" t="s">
        <v>447</v>
      </c>
      <c r="G739" t="s">
        <v>447</v>
      </c>
      <c r="H739" t="s">
        <v>447</v>
      </c>
      <c r="I739" t="s">
        <v>447</v>
      </c>
      <c r="J739" t="s">
        <v>447</v>
      </c>
    </row>
    <row r="740" spans="1:10" ht="12.75">
      <c r="A740" t="s">
        <v>5152</v>
      </c>
      <c r="B740" t="s">
        <v>447</v>
      </c>
      <c r="C740" t="s">
        <v>447</v>
      </c>
      <c r="D740" t="s">
        <v>447</v>
      </c>
      <c r="E740" t="b">
        <v>0</v>
      </c>
      <c r="F740" t="s">
        <v>447</v>
      </c>
      <c r="G740" t="s">
        <v>447</v>
      </c>
      <c r="H740" t="s">
        <v>447</v>
      </c>
      <c r="I740" t="s">
        <v>447</v>
      </c>
      <c r="J740" t="s">
        <v>447</v>
      </c>
    </row>
    <row r="741" spans="1:10" ht="12.75">
      <c r="A741" t="s">
        <v>5153</v>
      </c>
      <c r="B741" t="s">
        <v>447</v>
      </c>
      <c r="C741" t="s">
        <v>447</v>
      </c>
      <c r="D741" t="s">
        <v>447</v>
      </c>
      <c r="E741" t="b">
        <v>0</v>
      </c>
      <c r="F741" t="s">
        <v>447</v>
      </c>
      <c r="G741" t="s">
        <v>447</v>
      </c>
      <c r="H741" t="s">
        <v>447</v>
      </c>
      <c r="I741" t="s">
        <v>447</v>
      </c>
      <c r="J741" t="s">
        <v>447</v>
      </c>
    </row>
    <row r="742" spans="1:10" ht="12.75">
      <c r="A742" t="s">
        <v>5154</v>
      </c>
      <c r="B742" t="s">
        <v>447</v>
      </c>
      <c r="C742" t="s">
        <v>447</v>
      </c>
      <c r="D742" t="s">
        <v>447</v>
      </c>
      <c r="E742" t="b">
        <v>0</v>
      </c>
      <c r="F742" t="s">
        <v>447</v>
      </c>
      <c r="G742" t="s">
        <v>447</v>
      </c>
      <c r="H742" t="s">
        <v>447</v>
      </c>
      <c r="I742" t="s">
        <v>447</v>
      </c>
      <c r="J742" t="s">
        <v>447</v>
      </c>
    </row>
    <row r="743" spans="1:10" ht="12.75">
      <c r="A743" t="s">
        <v>5155</v>
      </c>
      <c r="B743" t="s">
        <v>447</v>
      </c>
      <c r="C743" t="s">
        <v>447</v>
      </c>
      <c r="D743" t="s">
        <v>447</v>
      </c>
      <c r="E743" t="b">
        <v>0</v>
      </c>
      <c r="F743" t="s">
        <v>447</v>
      </c>
      <c r="G743" t="s">
        <v>447</v>
      </c>
      <c r="H743" t="s">
        <v>447</v>
      </c>
      <c r="I743" t="s">
        <v>447</v>
      </c>
      <c r="J743" t="s">
        <v>447</v>
      </c>
    </row>
    <row r="744" spans="1:10" ht="12.75">
      <c r="A744" t="s">
        <v>5156</v>
      </c>
      <c r="B744" t="s">
        <v>447</v>
      </c>
      <c r="C744" t="s">
        <v>447</v>
      </c>
      <c r="D744" t="s">
        <v>447</v>
      </c>
      <c r="E744" t="b">
        <v>0</v>
      </c>
      <c r="F744" t="s">
        <v>447</v>
      </c>
      <c r="G744" t="s">
        <v>447</v>
      </c>
      <c r="H744" t="s">
        <v>447</v>
      </c>
      <c r="I744" t="s">
        <v>447</v>
      </c>
      <c r="J744" t="s">
        <v>447</v>
      </c>
    </row>
    <row r="745" spans="1:10" ht="12.75">
      <c r="A745" t="s">
        <v>5157</v>
      </c>
      <c r="B745" t="s">
        <v>447</v>
      </c>
      <c r="C745" t="s">
        <v>447</v>
      </c>
      <c r="D745" t="s">
        <v>447</v>
      </c>
      <c r="E745" t="b">
        <v>0</v>
      </c>
      <c r="F745" t="s">
        <v>447</v>
      </c>
      <c r="G745" t="s">
        <v>447</v>
      </c>
      <c r="H745" t="s">
        <v>447</v>
      </c>
      <c r="I745" t="s">
        <v>447</v>
      </c>
      <c r="J745" t="s">
        <v>447</v>
      </c>
    </row>
    <row r="746" spans="1:10" ht="12.75">
      <c r="A746" t="s">
        <v>5158</v>
      </c>
      <c r="B746" t="s">
        <v>447</v>
      </c>
      <c r="C746" t="s">
        <v>447</v>
      </c>
      <c r="D746" t="s">
        <v>447</v>
      </c>
      <c r="E746" t="b">
        <v>0</v>
      </c>
      <c r="F746" t="s">
        <v>447</v>
      </c>
      <c r="G746" t="s">
        <v>447</v>
      </c>
      <c r="H746" t="s">
        <v>447</v>
      </c>
      <c r="I746" t="s">
        <v>447</v>
      </c>
      <c r="J746" t="s">
        <v>447</v>
      </c>
    </row>
    <row r="747" spans="1:10" ht="12.75">
      <c r="A747" t="s">
        <v>5159</v>
      </c>
      <c r="B747" t="s">
        <v>447</v>
      </c>
      <c r="C747" t="s">
        <v>447</v>
      </c>
      <c r="D747" t="s">
        <v>447</v>
      </c>
      <c r="E747" t="b">
        <v>0</v>
      </c>
      <c r="F747" t="s">
        <v>447</v>
      </c>
      <c r="G747" t="s">
        <v>447</v>
      </c>
      <c r="H747" t="s">
        <v>447</v>
      </c>
      <c r="I747" t="s">
        <v>447</v>
      </c>
      <c r="J747" t="s">
        <v>447</v>
      </c>
    </row>
    <row r="748" spans="1:10" ht="12.75">
      <c r="A748" t="s">
        <v>5160</v>
      </c>
      <c r="B748" t="s">
        <v>447</v>
      </c>
      <c r="C748" t="s">
        <v>447</v>
      </c>
      <c r="D748" t="s">
        <v>447</v>
      </c>
      <c r="E748" t="b">
        <v>0</v>
      </c>
      <c r="F748" t="s">
        <v>447</v>
      </c>
      <c r="G748" t="s">
        <v>447</v>
      </c>
      <c r="H748" t="s">
        <v>447</v>
      </c>
      <c r="I748" t="s">
        <v>447</v>
      </c>
      <c r="J748" t="s">
        <v>447</v>
      </c>
    </row>
    <row r="749" spans="1:10" ht="12.75">
      <c r="A749" t="s">
        <v>5161</v>
      </c>
      <c r="B749" t="s">
        <v>447</v>
      </c>
      <c r="C749" t="s">
        <v>447</v>
      </c>
      <c r="D749" t="s">
        <v>447</v>
      </c>
      <c r="E749" t="b">
        <v>0</v>
      </c>
      <c r="F749" t="s">
        <v>447</v>
      </c>
      <c r="G749" t="s">
        <v>447</v>
      </c>
      <c r="H749" t="s">
        <v>447</v>
      </c>
      <c r="I749" t="s">
        <v>447</v>
      </c>
      <c r="J749" t="s">
        <v>447</v>
      </c>
    </row>
    <row r="750" spans="1:10" ht="12.75">
      <c r="A750" t="s">
        <v>5162</v>
      </c>
      <c r="B750" t="s">
        <v>447</v>
      </c>
      <c r="C750" t="s">
        <v>447</v>
      </c>
      <c r="D750" t="s">
        <v>447</v>
      </c>
      <c r="E750" t="b">
        <v>0</v>
      </c>
      <c r="F750" t="s">
        <v>447</v>
      </c>
      <c r="G750" t="s">
        <v>447</v>
      </c>
      <c r="H750" t="s">
        <v>447</v>
      </c>
      <c r="I750" t="s">
        <v>447</v>
      </c>
      <c r="J750" t="s">
        <v>447</v>
      </c>
    </row>
    <row r="751" spans="1:10" ht="12.75">
      <c r="A751" t="s">
        <v>5163</v>
      </c>
      <c r="B751" t="s">
        <v>447</v>
      </c>
      <c r="C751" t="s">
        <v>447</v>
      </c>
      <c r="D751" t="s">
        <v>447</v>
      </c>
      <c r="E751" t="b">
        <v>0</v>
      </c>
      <c r="F751" t="s">
        <v>447</v>
      </c>
      <c r="G751" t="s">
        <v>447</v>
      </c>
      <c r="H751" t="s">
        <v>447</v>
      </c>
      <c r="I751" t="s">
        <v>447</v>
      </c>
      <c r="J751" t="s">
        <v>447</v>
      </c>
    </row>
    <row r="752" spans="1:10" ht="12.75">
      <c r="A752" t="s">
        <v>5164</v>
      </c>
      <c r="B752" t="s">
        <v>447</v>
      </c>
      <c r="C752" t="s">
        <v>447</v>
      </c>
      <c r="D752" t="s">
        <v>447</v>
      </c>
      <c r="E752" t="b">
        <v>0</v>
      </c>
      <c r="F752" t="s">
        <v>447</v>
      </c>
      <c r="G752" t="s">
        <v>447</v>
      </c>
      <c r="H752" t="s">
        <v>447</v>
      </c>
      <c r="I752" t="s">
        <v>447</v>
      </c>
      <c r="J752" t="s">
        <v>447</v>
      </c>
    </row>
    <row r="753" spans="1:10" ht="12.75">
      <c r="A753" t="s">
        <v>5165</v>
      </c>
      <c r="B753" t="s">
        <v>447</v>
      </c>
      <c r="C753" t="s">
        <v>447</v>
      </c>
      <c r="D753" t="s">
        <v>447</v>
      </c>
      <c r="E753" t="b">
        <v>0</v>
      </c>
      <c r="F753" t="s">
        <v>447</v>
      </c>
      <c r="G753" t="s">
        <v>447</v>
      </c>
      <c r="H753" t="s">
        <v>447</v>
      </c>
      <c r="I753" t="s">
        <v>447</v>
      </c>
      <c r="J753" t="s">
        <v>447</v>
      </c>
    </row>
    <row r="754" spans="1:10" ht="12.75">
      <c r="A754" t="s">
        <v>5166</v>
      </c>
      <c r="B754" t="s">
        <v>447</v>
      </c>
      <c r="C754" t="s">
        <v>447</v>
      </c>
      <c r="D754" t="s">
        <v>447</v>
      </c>
      <c r="E754" t="b">
        <v>0</v>
      </c>
      <c r="F754" t="s">
        <v>447</v>
      </c>
      <c r="G754" t="s">
        <v>447</v>
      </c>
      <c r="H754" t="s">
        <v>447</v>
      </c>
      <c r="I754" t="s">
        <v>447</v>
      </c>
      <c r="J754" t="s">
        <v>447</v>
      </c>
    </row>
    <row r="755" spans="1:10" ht="12.75">
      <c r="A755" t="s">
        <v>5167</v>
      </c>
      <c r="B755" t="s">
        <v>447</v>
      </c>
      <c r="C755" t="s">
        <v>447</v>
      </c>
      <c r="D755" t="s">
        <v>447</v>
      </c>
      <c r="E755" t="b">
        <v>0</v>
      </c>
      <c r="F755" t="s">
        <v>447</v>
      </c>
      <c r="G755" t="s">
        <v>447</v>
      </c>
      <c r="H755" t="s">
        <v>447</v>
      </c>
      <c r="I755" t="s">
        <v>447</v>
      </c>
      <c r="J755" t="s">
        <v>447</v>
      </c>
    </row>
    <row r="756" spans="1:10" ht="12.75">
      <c r="A756" t="s">
        <v>5168</v>
      </c>
      <c r="B756" t="s">
        <v>447</v>
      </c>
      <c r="C756" t="s">
        <v>447</v>
      </c>
      <c r="D756" t="s">
        <v>447</v>
      </c>
      <c r="E756" t="b">
        <v>0</v>
      </c>
      <c r="F756" t="s">
        <v>447</v>
      </c>
      <c r="G756" t="s">
        <v>447</v>
      </c>
      <c r="H756" t="s">
        <v>447</v>
      </c>
      <c r="I756" t="s">
        <v>447</v>
      </c>
      <c r="J756" t="s">
        <v>447</v>
      </c>
    </row>
    <row r="757" spans="1:10" ht="12.75">
      <c r="A757" t="s">
        <v>5169</v>
      </c>
      <c r="B757" t="s">
        <v>447</v>
      </c>
      <c r="C757" t="s">
        <v>447</v>
      </c>
      <c r="D757" t="s">
        <v>447</v>
      </c>
      <c r="E757" t="b">
        <v>0</v>
      </c>
      <c r="F757" t="s">
        <v>447</v>
      </c>
      <c r="G757" t="s">
        <v>447</v>
      </c>
      <c r="H757" t="s">
        <v>447</v>
      </c>
      <c r="I757" t="s">
        <v>447</v>
      </c>
      <c r="J757" t="s">
        <v>447</v>
      </c>
    </row>
    <row r="758" spans="1:10" ht="12.75">
      <c r="A758" t="s">
        <v>5170</v>
      </c>
      <c r="B758" t="s">
        <v>447</v>
      </c>
      <c r="C758" t="s">
        <v>447</v>
      </c>
      <c r="D758" t="s">
        <v>447</v>
      </c>
      <c r="E758" t="b">
        <v>0</v>
      </c>
      <c r="F758" t="s">
        <v>447</v>
      </c>
      <c r="G758" t="s">
        <v>447</v>
      </c>
      <c r="H758" t="s">
        <v>447</v>
      </c>
      <c r="I758" t="s">
        <v>447</v>
      </c>
      <c r="J758" t="s">
        <v>447</v>
      </c>
    </row>
    <row r="759" spans="1:10" ht="12.75">
      <c r="A759" t="s">
        <v>5171</v>
      </c>
      <c r="B759" t="s">
        <v>447</v>
      </c>
      <c r="C759" t="s">
        <v>447</v>
      </c>
      <c r="D759" t="s">
        <v>447</v>
      </c>
      <c r="E759" t="b">
        <v>0</v>
      </c>
      <c r="F759" t="s">
        <v>447</v>
      </c>
      <c r="G759" t="s">
        <v>447</v>
      </c>
      <c r="H759" t="s">
        <v>447</v>
      </c>
      <c r="I759" t="s">
        <v>447</v>
      </c>
      <c r="J759" t="s">
        <v>447</v>
      </c>
    </row>
    <row r="760" spans="1:10" ht="12.75">
      <c r="A760" t="s">
        <v>5172</v>
      </c>
      <c r="B760" t="s">
        <v>447</v>
      </c>
      <c r="C760" t="s">
        <v>447</v>
      </c>
      <c r="D760" t="s">
        <v>447</v>
      </c>
      <c r="E760" t="b">
        <v>0</v>
      </c>
      <c r="F760" t="s">
        <v>447</v>
      </c>
      <c r="G760" t="s">
        <v>447</v>
      </c>
      <c r="H760" t="s">
        <v>447</v>
      </c>
      <c r="I760" t="s">
        <v>447</v>
      </c>
      <c r="J760" t="s">
        <v>447</v>
      </c>
    </row>
    <row r="761" spans="1:10" ht="12.75">
      <c r="A761" t="s">
        <v>5173</v>
      </c>
      <c r="B761" t="s">
        <v>447</v>
      </c>
      <c r="C761" t="s">
        <v>447</v>
      </c>
      <c r="D761" t="s">
        <v>447</v>
      </c>
      <c r="E761" t="b">
        <v>0</v>
      </c>
      <c r="F761" t="s">
        <v>447</v>
      </c>
      <c r="G761" t="s">
        <v>447</v>
      </c>
      <c r="H761" t="s">
        <v>447</v>
      </c>
      <c r="I761" t="s">
        <v>447</v>
      </c>
      <c r="J761" t="s">
        <v>447</v>
      </c>
    </row>
    <row r="762" spans="1:10" ht="12.75">
      <c r="A762" t="s">
        <v>5174</v>
      </c>
      <c r="B762" t="s">
        <v>447</v>
      </c>
      <c r="C762" t="s">
        <v>447</v>
      </c>
      <c r="D762" t="s">
        <v>447</v>
      </c>
      <c r="E762" t="b">
        <v>0</v>
      </c>
      <c r="F762" t="s">
        <v>447</v>
      </c>
      <c r="G762" t="s">
        <v>447</v>
      </c>
      <c r="H762" t="s">
        <v>447</v>
      </c>
      <c r="I762" t="s">
        <v>447</v>
      </c>
      <c r="J762" t="s">
        <v>447</v>
      </c>
    </row>
    <row r="763" spans="1:10" ht="12.75">
      <c r="A763" t="s">
        <v>5175</v>
      </c>
      <c r="B763" t="s">
        <v>447</v>
      </c>
      <c r="C763" t="s">
        <v>447</v>
      </c>
      <c r="D763" t="s">
        <v>447</v>
      </c>
      <c r="E763" t="b">
        <v>0</v>
      </c>
      <c r="F763" t="s">
        <v>447</v>
      </c>
      <c r="G763" t="s">
        <v>447</v>
      </c>
      <c r="H763" t="s">
        <v>447</v>
      </c>
      <c r="I763" t="s">
        <v>447</v>
      </c>
      <c r="J763" t="s">
        <v>447</v>
      </c>
    </row>
    <row r="764" spans="1:10" ht="12.75">
      <c r="A764" t="s">
        <v>5176</v>
      </c>
      <c r="B764" t="s">
        <v>447</v>
      </c>
      <c r="C764" t="s">
        <v>447</v>
      </c>
      <c r="D764" t="s">
        <v>447</v>
      </c>
      <c r="E764" t="b">
        <v>0</v>
      </c>
      <c r="F764" t="s">
        <v>447</v>
      </c>
      <c r="G764" t="s">
        <v>447</v>
      </c>
      <c r="H764" t="s">
        <v>447</v>
      </c>
      <c r="I764" t="s">
        <v>447</v>
      </c>
      <c r="J764" t="s">
        <v>447</v>
      </c>
    </row>
    <row r="765" spans="1:10" ht="12.75">
      <c r="A765" t="s">
        <v>5177</v>
      </c>
      <c r="B765" t="s">
        <v>447</v>
      </c>
      <c r="C765" t="s">
        <v>447</v>
      </c>
      <c r="D765" t="s">
        <v>447</v>
      </c>
      <c r="E765" t="b">
        <v>0</v>
      </c>
      <c r="F765" t="s">
        <v>447</v>
      </c>
      <c r="G765" t="s">
        <v>447</v>
      </c>
      <c r="H765" t="s">
        <v>447</v>
      </c>
      <c r="I765" t="s">
        <v>447</v>
      </c>
      <c r="J765" t="s">
        <v>447</v>
      </c>
    </row>
    <row r="766" spans="1:10" ht="12.75">
      <c r="A766" t="s">
        <v>5178</v>
      </c>
      <c r="B766" t="s">
        <v>447</v>
      </c>
      <c r="C766" t="s">
        <v>447</v>
      </c>
      <c r="D766" t="s">
        <v>447</v>
      </c>
      <c r="E766" t="b">
        <v>0</v>
      </c>
      <c r="F766" t="s">
        <v>447</v>
      </c>
      <c r="G766" t="s">
        <v>447</v>
      </c>
      <c r="H766" t="s">
        <v>447</v>
      </c>
      <c r="I766" t="s">
        <v>447</v>
      </c>
      <c r="J766" t="s">
        <v>447</v>
      </c>
    </row>
    <row r="767" spans="1:10" ht="12.75">
      <c r="A767" t="s">
        <v>5179</v>
      </c>
      <c r="B767" t="s">
        <v>447</v>
      </c>
      <c r="C767" t="s">
        <v>447</v>
      </c>
      <c r="D767" t="s">
        <v>447</v>
      </c>
      <c r="E767" t="b">
        <v>0</v>
      </c>
      <c r="F767" t="s">
        <v>447</v>
      </c>
      <c r="G767" t="s">
        <v>447</v>
      </c>
      <c r="H767" t="s">
        <v>447</v>
      </c>
      <c r="I767" t="s">
        <v>447</v>
      </c>
      <c r="J767" t="s">
        <v>447</v>
      </c>
    </row>
    <row r="768" spans="1:10" ht="12.75">
      <c r="A768" t="s">
        <v>5180</v>
      </c>
      <c r="B768" t="s">
        <v>447</v>
      </c>
      <c r="C768" t="s">
        <v>447</v>
      </c>
      <c r="D768" t="s">
        <v>447</v>
      </c>
      <c r="E768" t="b">
        <v>0</v>
      </c>
      <c r="F768" t="s">
        <v>447</v>
      </c>
      <c r="G768" t="s">
        <v>447</v>
      </c>
      <c r="H768" t="s">
        <v>447</v>
      </c>
      <c r="I768" t="s">
        <v>447</v>
      </c>
      <c r="J768" t="s">
        <v>447</v>
      </c>
    </row>
    <row r="769" spans="1:10" ht="12.75">
      <c r="A769" t="s">
        <v>5181</v>
      </c>
      <c r="B769" t="s">
        <v>447</v>
      </c>
      <c r="C769" t="s">
        <v>447</v>
      </c>
      <c r="D769" t="s">
        <v>447</v>
      </c>
      <c r="E769" t="b">
        <v>0</v>
      </c>
      <c r="F769" t="s">
        <v>447</v>
      </c>
      <c r="G769" t="s">
        <v>447</v>
      </c>
      <c r="H769" t="s">
        <v>447</v>
      </c>
      <c r="I769" t="s">
        <v>447</v>
      </c>
      <c r="J769" t="s">
        <v>447</v>
      </c>
    </row>
    <row r="770" spans="1:10" ht="12.75">
      <c r="A770" t="s">
        <v>5182</v>
      </c>
      <c r="B770" t="s">
        <v>447</v>
      </c>
      <c r="C770" t="s">
        <v>447</v>
      </c>
      <c r="D770" t="s">
        <v>447</v>
      </c>
      <c r="E770" t="b">
        <v>0</v>
      </c>
      <c r="F770" t="s">
        <v>447</v>
      </c>
      <c r="G770" t="s">
        <v>447</v>
      </c>
      <c r="H770" t="s">
        <v>447</v>
      </c>
      <c r="I770" t="s">
        <v>447</v>
      </c>
      <c r="J770" t="s">
        <v>447</v>
      </c>
    </row>
    <row r="771" spans="1:10" ht="12.75">
      <c r="A771" t="s">
        <v>5183</v>
      </c>
      <c r="B771" t="s">
        <v>447</v>
      </c>
      <c r="C771" t="s">
        <v>447</v>
      </c>
      <c r="D771" t="s">
        <v>447</v>
      </c>
      <c r="E771" t="b">
        <v>0</v>
      </c>
      <c r="F771" t="s">
        <v>447</v>
      </c>
      <c r="G771" t="s">
        <v>447</v>
      </c>
      <c r="H771" t="s">
        <v>447</v>
      </c>
      <c r="I771" t="s">
        <v>447</v>
      </c>
      <c r="J771" t="s">
        <v>447</v>
      </c>
    </row>
    <row r="772" spans="1:10" ht="12.75">
      <c r="A772" t="s">
        <v>5184</v>
      </c>
      <c r="B772" t="s">
        <v>447</v>
      </c>
      <c r="C772" t="s">
        <v>447</v>
      </c>
      <c r="D772" t="s">
        <v>447</v>
      </c>
      <c r="E772" t="b">
        <v>0</v>
      </c>
      <c r="F772" t="s">
        <v>447</v>
      </c>
      <c r="G772" t="s">
        <v>447</v>
      </c>
      <c r="H772" t="s">
        <v>447</v>
      </c>
      <c r="I772" t="s">
        <v>447</v>
      </c>
      <c r="J772" t="s">
        <v>447</v>
      </c>
    </row>
    <row r="773" spans="1:10" ht="12.75">
      <c r="A773" t="s">
        <v>5185</v>
      </c>
      <c r="B773" t="s">
        <v>447</v>
      </c>
      <c r="C773" t="s">
        <v>447</v>
      </c>
      <c r="D773" t="s">
        <v>447</v>
      </c>
      <c r="E773" t="b">
        <v>0</v>
      </c>
      <c r="F773" t="s">
        <v>447</v>
      </c>
      <c r="G773" t="s">
        <v>447</v>
      </c>
      <c r="H773" t="s">
        <v>447</v>
      </c>
      <c r="I773" t="s">
        <v>447</v>
      </c>
      <c r="J773" t="s">
        <v>447</v>
      </c>
    </row>
    <row r="774" spans="1:10" ht="12.75">
      <c r="A774" t="s">
        <v>5186</v>
      </c>
      <c r="B774" t="s">
        <v>447</v>
      </c>
      <c r="C774" t="s">
        <v>447</v>
      </c>
      <c r="D774" t="s">
        <v>447</v>
      </c>
      <c r="E774" t="b">
        <v>0</v>
      </c>
      <c r="F774" t="s">
        <v>447</v>
      </c>
      <c r="G774" t="s">
        <v>447</v>
      </c>
      <c r="H774" t="s">
        <v>447</v>
      </c>
      <c r="I774" t="s">
        <v>447</v>
      </c>
      <c r="J774" t="s">
        <v>447</v>
      </c>
    </row>
    <row r="775" spans="1:10" ht="12.75">
      <c r="A775" t="s">
        <v>5187</v>
      </c>
      <c r="B775" t="s">
        <v>447</v>
      </c>
      <c r="C775" t="s">
        <v>447</v>
      </c>
      <c r="D775" t="s">
        <v>447</v>
      </c>
      <c r="E775" t="b">
        <v>0</v>
      </c>
      <c r="F775" t="s">
        <v>447</v>
      </c>
      <c r="G775" t="s">
        <v>447</v>
      </c>
      <c r="H775" t="s">
        <v>447</v>
      </c>
      <c r="I775" t="s">
        <v>447</v>
      </c>
      <c r="J775" t="s">
        <v>447</v>
      </c>
    </row>
    <row r="776" spans="1:10" ht="12.75">
      <c r="A776" t="s">
        <v>5188</v>
      </c>
      <c r="B776" t="s">
        <v>447</v>
      </c>
      <c r="C776" t="s">
        <v>447</v>
      </c>
      <c r="D776" t="s">
        <v>447</v>
      </c>
      <c r="E776" t="b">
        <v>0</v>
      </c>
      <c r="F776" t="s">
        <v>447</v>
      </c>
      <c r="G776" t="s">
        <v>447</v>
      </c>
      <c r="H776" t="s">
        <v>447</v>
      </c>
      <c r="I776" t="s">
        <v>447</v>
      </c>
      <c r="J776" t="s">
        <v>447</v>
      </c>
    </row>
    <row r="777" spans="1:10" ht="12.75">
      <c r="A777" t="s">
        <v>5189</v>
      </c>
      <c r="B777" t="s">
        <v>447</v>
      </c>
      <c r="C777" t="s">
        <v>447</v>
      </c>
      <c r="D777" t="s">
        <v>447</v>
      </c>
      <c r="E777" t="b">
        <v>0</v>
      </c>
      <c r="F777" t="s">
        <v>447</v>
      </c>
      <c r="G777" t="s">
        <v>447</v>
      </c>
      <c r="H777" t="s">
        <v>447</v>
      </c>
      <c r="I777" t="s">
        <v>447</v>
      </c>
      <c r="J777" t="s">
        <v>447</v>
      </c>
    </row>
    <row r="778" spans="1:10" ht="12.75">
      <c r="A778" t="s">
        <v>5190</v>
      </c>
      <c r="B778" t="s">
        <v>447</v>
      </c>
      <c r="C778" t="s">
        <v>447</v>
      </c>
      <c r="D778" t="s">
        <v>447</v>
      </c>
      <c r="E778" t="b">
        <v>0</v>
      </c>
      <c r="F778" t="s">
        <v>447</v>
      </c>
      <c r="G778" t="s">
        <v>447</v>
      </c>
      <c r="H778" t="s">
        <v>447</v>
      </c>
      <c r="I778" t="s">
        <v>447</v>
      </c>
      <c r="J778" t="s">
        <v>447</v>
      </c>
    </row>
    <row r="779" spans="1:10" ht="12.75">
      <c r="A779" t="s">
        <v>5191</v>
      </c>
      <c r="B779" t="s">
        <v>447</v>
      </c>
      <c r="C779" t="s">
        <v>447</v>
      </c>
      <c r="D779" t="s">
        <v>447</v>
      </c>
      <c r="E779" t="b">
        <v>0</v>
      </c>
      <c r="F779" t="s">
        <v>447</v>
      </c>
      <c r="G779" t="s">
        <v>447</v>
      </c>
      <c r="H779" t="s">
        <v>447</v>
      </c>
      <c r="I779" t="s">
        <v>447</v>
      </c>
      <c r="J779" t="s">
        <v>447</v>
      </c>
    </row>
    <row r="780" spans="1:10" ht="12.75">
      <c r="A780" t="s">
        <v>5192</v>
      </c>
      <c r="B780" t="s">
        <v>447</v>
      </c>
      <c r="C780" t="s">
        <v>447</v>
      </c>
      <c r="D780" t="s">
        <v>447</v>
      </c>
      <c r="E780" t="b">
        <v>0</v>
      </c>
      <c r="F780" t="s">
        <v>447</v>
      </c>
      <c r="G780" t="s">
        <v>447</v>
      </c>
      <c r="H780" t="s">
        <v>447</v>
      </c>
      <c r="I780" t="s">
        <v>447</v>
      </c>
      <c r="J780" t="s">
        <v>447</v>
      </c>
    </row>
    <row r="781" spans="1:10" ht="12.75">
      <c r="A781" t="s">
        <v>5193</v>
      </c>
      <c r="B781" t="s">
        <v>447</v>
      </c>
      <c r="C781" t="s">
        <v>447</v>
      </c>
      <c r="D781" t="s">
        <v>447</v>
      </c>
      <c r="E781" t="b">
        <v>0</v>
      </c>
      <c r="F781" t="s">
        <v>447</v>
      </c>
      <c r="G781" t="s">
        <v>447</v>
      </c>
      <c r="H781" t="s">
        <v>447</v>
      </c>
      <c r="I781" t="s">
        <v>447</v>
      </c>
      <c r="J781" t="s">
        <v>447</v>
      </c>
    </row>
    <row r="782" spans="1:10" ht="12.75">
      <c r="A782" t="s">
        <v>5194</v>
      </c>
      <c r="B782" t="s">
        <v>447</v>
      </c>
      <c r="C782" t="s">
        <v>447</v>
      </c>
      <c r="D782" t="s">
        <v>447</v>
      </c>
      <c r="E782" t="b">
        <v>0</v>
      </c>
      <c r="F782" t="s">
        <v>447</v>
      </c>
      <c r="G782" t="s">
        <v>447</v>
      </c>
      <c r="H782" t="s">
        <v>447</v>
      </c>
      <c r="I782" t="s">
        <v>447</v>
      </c>
      <c r="J782" t="s">
        <v>447</v>
      </c>
    </row>
    <row r="783" spans="1:10" ht="12.75">
      <c r="A783" t="s">
        <v>5195</v>
      </c>
      <c r="B783" t="s">
        <v>447</v>
      </c>
      <c r="C783" t="s">
        <v>447</v>
      </c>
      <c r="D783" t="s">
        <v>447</v>
      </c>
      <c r="E783" t="b">
        <v>0</v>
      </c>
      <c r="F783" t="s">
        <v>447</v>
      </c>
      <c r="G783" t="s">
        <v>447</v>
      </c>
      <c r="H783" t="s">
        <v>447</v>
      </c>
      <c r="I783" t="s">
        <v>447</v>
      </c>
      <c r="J783" t="s">
        <v>447</v>
      </c>
    </row>
    <row r="784" spans="1:10" ht="12.75">
      <c r="A784" t="s">
        <v>5196</v>
      </c>
      <c r="B784" t="s">
        <v>447</v>
      </c>
      <c r="C784" t="s">
        <v>447</v>
      </c>
      <c r="D784" t="s">
        <v>447</v>
      </c>
      <c r="E784" t="b">
        <v>0</v>
      </c>
      <c r="F784" t="s">
        <v>447</v>
      </c>
      <c r="G784" t="s">
        <v>447</v>
      </c>
      <c r="H784" t="s">
        <v>447</v>
      </c>
      <c r="I784" t="s">
        <v>447</v>
      </c>
      <c r="J784" t="s">
        <v>447</v>
      </c>
    </row>
    <row r="785" spans="1:10" ht="12.75">
      <c r="A785" t="s">
        <v>5197</v>
      </c>
      <c r="B785" t="s">
        <v>447</v>
      </c>
      <c r="C785" t="s">
        <v>447</v>
      </c>
      <c r="D785" t="s">
        <v>447</v>
      </c>
      <c r="E785" t="b">
        <v>0</v>
      </c>
      <c r="F785" t="s">
        <v>447</v>
      </c>
      <c r="G785" t="s">
        <v>447</v>
      </c>
      <c r="H785" t="s">
        <v>447</v>
      </c>
      <c r="I785" t="s">
        <v>447</v>
      </c>
      <c r="J785" t="s">
        <v>447</v>
      </c>
    </row>
    <row r="786" spans="1:10" ht="12.75">
      <c r="A786" t="s">
        <v>5198</v>
      </c>
      <c r="B786" t="s">
        <v>447</v>
      </c>
      <c r="C786" t="s">
        <v>447</v>
      </c>
      <c r="D786" t="s">
        <v>447</v>
      </c>
      <c r="E786" t="b">
        <v>0</v>
      </c>
      <c r="F786" t="s">
        <v>447</v>
      </c>
      <c r="G786" t="s">
        <v>447</v>
      </c>
      <c r="H786" t="s">
        <v>447</v>
      </c>
      <c r="I786" t="s">
        <v>447</v>
      </c>
      <c r="J786" t="s">
        <v>447</v>
      </c>
    </row>
    <row r="787" spans="1:10" ht="12.75">
      <c r="A787" t="s">
        <v>5199</v>
      </c>
      <c r="B787" t="s">
        <v>447</v>
      </c>
      <c r="C787" t="s">
        <v>447</v>
      </c>
      <c r="D787" t="s">
        <v>447</v>
      </c>
      <c r="E787" t="b">
        <v>0</v>
      </c>
      <c r="F787" t="s">
        <v>447</v>
      </c>
      <c r="G787" t="s">
        <v>447</v>
      </c>
      <c r="H787" t="s">
        <v>447</v>
      </c>
      <c r="I787" t="s">
        <v>447</v>
      </c>
      <c r="J787" t="s">
        <v>447</v>
      </c>
    </row>
    <row r="788" spans="1:10" ht="12.75">
      <c r="A788" t="s">
        <v>5200</v>
      </c>
      <c r="B788" t="s">
        <v>447</v>
      </c>
      <c r="C788" t="s">
        <v>447</v>
      </c>
      <c r="D788" t="s">
        <v>447</v>
      </c>
      <c r="E788" t="b">
        <v>0</v>
      </c>
      <c r="F788" t="s">
        <v>447</v>
      </c>
      <c r="G788" t="s">
        <v>447</v>
      </c>
      <c r="H788" t="s">
        <v>447</v>
      </c>
      <c r="I788" t="s">
        <v>447</v>
      </c>
      <c r="J788" t="s">
        <v>447</v>
      </c>
    </row>
    <row r="789" spans="1:10" ht="12.75">
      <c r="A789" t="s">
        <v>5201</v>
      </c>
      <c r="B789" t="s">
        <v>447</v>
      </c>
      <c r="C789" t="s">
        <v>447</v>
      </c>
      <c r="D789" t="s">
        <v>447</v>
      </c>
      <c r="E789" t="b">
        <v>0</v>
      </c>
      <c r="F789" t="s">
        <v>447</v>
      </c>
      <c r="G789" t="s">
        <v>447</v>
      </c>
      <c r="H789" t="s">
        <v>447</v>
      </c>
      <c r="I789" t="s">
        <v>447</v>
      </c>
      <c r="J789" t="s">
        <v>447</v>
      </c>
    </row>
    <row r="790" spans="1:10" ht="12.75">
      <c r="A790" t="s">
        <v>5202</v>
      </c>
      <c r="B790" t="s">
        <v>447</v>
      </c>
      <c r="C790" t="s">
        <v>447</v>
      </c>
      <c r="D790" t="s">
        <v>447</v>
      </c>
      <c r="E790" t="b">
        <v>0</v>
      </c>
      <c r="F790" t="s">
        <v>447</v>
      </c>
      <c r="G790" t="s">
        <v>447</v>
      </c>
      <c r="H790" t="s">
        <v>447</v>
      </c>
      <c r="I790" t="s">
        <v>447</v>
      </c>
      <c r="J790" t="s">
        <v>447</v>
      </c>
    </row>
    <row r="791" spans="1:10" ht="12.75">
      <c r="A791" t="s">
        <v>5203</v>
      </c>
      <c r="B791" t="s">
        <v>447</v>
      </c>
      <c r="C791" t="s">
        <v>447</v>
      </c>
      <c r="D791" t="s">
        <v>447</v>
      </c>
      <c r="E791" t="b">
        <v>0</v>
      </c>
      <c r="F791" t="s">
        <v>447</v>
      </c>
      <c r="G791" t="s">
        <v>447</v>
      </c>
      <c r="H791" t="s">
        <v>447</v>
      </c>
      <c r="I791" t="s">
        <v>447</v>
      </c>
      <c r="J791" t="s">
        <v>447</v>
      </c>
    </row>
    <row r="792" spans="1:10" ht="12.75">
      <c r="A792" t="s">
        <v>5204</v>
      </c>
      <c r="B792" t="s">
        <v>447</v>
      </c>
      <c r="C792" t="s">
        <v>447</v>
      </c>
      <c r="D792" t="s">
        <v>447</v>
      </c>
      <c r="E792" t="b">
        <v>0</v>
      </c>
      <c r="F792" t="s">
        <v>447</v>
      </c>
      <c r="G792" t="s">
        <v>447</v>
      </c>
      <c r="H792" t="s">
        <v>447</v>
      </c>
      <c r="I792" t="s">
        <v>447</v>
      </c>
      <c r="J792" t="s">
        <v>447</v>
      </c>
    </row>
    <row r="793" spans="1:10" ht="12.75">
      <c r="A793" t="s">
        <v>5205</v>
      </c>
      <c r="B793" t="s">
        <v>447</v>
      </c>
      <c r="C793" t="s">
        <v>447</v>
      </c>
      <c r="D793" t="s">
        <v>447</v>
      </c>
      <c r="E793" t="b">
        <v>0</v>
      </c>
      <c r="F793" t="s">
        <v>447</v>
      </c>
      <c r="G793" t="s">
        <v>447</v>
      </c>
      <c r="H793" t="s">
        <v>447</v>
      </c>
      <c r="I793" t="s">
        <v>447</v>
      </c>
      <c r="J793" t="s">
        <v>447</v>
      </c>
    </row>
    <row r="794" spans="1:10" ht="12.75">
      <c r="A794" t="s">
        <v>5206</v>
      </c>
      <c r="B794" t="s">
        <v>447</v>
      </c>
      <c r="C794" t="s">
        <v>447</v>
      </c>
      <c r="D794" t="s">
        <v>447</v>
      </c>
      <c r="E794" t="b">
        <v>0</v>
      </c>
      <c r="F794" t="s">
        <v>447</v>
      </c>
      <c r="G794" t="s">
        <v>447</v>
      </c>
      <c r="H794" t="s">
        <v>447</v>
      </c>
      <c r="I794" t="s">
        <v>447</v>
      </c>
      <c r="J794" t="s">
        <v>447</v>
      </c>
    </row>
    <row r="795" spans="1:10" ht="12.75">
      <c r="A795" t="s">
        <v>5207</v>
      </c>
      <c r="B795" t="s">
        <v>447</v>
      </c>
      <c r="C795" t="s">
        <v>447</v>
      </c>
      <c r="D795" t="s">
        <v>447</v>
      </c>
      <c r="E795" t="b">
        <v>0</v>
      </c>
      <c r="F795" t="s">
        <v>447</v>
      </c>
      <c r="G795" t="s">
        <v>447</v>
      </c>
      <c r="H795" t="s">
        <v>447</v>
      </c>
      <c r="I795" t="s">
        <v>447</v>
      </c>
      <c r="J795" t="s">
        <v>447</v>
      </c>
    </row>
    <row r="796" spans="1:10" ht="12.75">
      <c r="A796" t="s">
        <v>5208</v>
      </c>
      <c r="B796" t="s">
        <v>447</v>
      </c>
      <c r="C796" t="s">
        <v>447</v>
      </c>
      <c r="D796" t="s">
        <v>447</v>
      </c>
      <c r="E796" t="b">
        <v>0</v>
      </c>
      <c r="F796" t="s">
        <v>447</v>
      </c>
      <c r="G796" t="s">
        <v>447</v>
      </c>
      <c r="H796" t="s">
        <v>447</v>
      </c>
      <c r="I796" t="s">
        <v>447</v>
      </c>
      <c r="J796" t="s">
        <v>447</v>
      </c>
    </row>
    <row r="797" spans="1:10" ht="12.75">
      <c r="A797" t="s">
        <v>5209</v>
      </c>
      <c r="B797" t="s">
        <v>447</v>
      </c>
      <c r="C797" t="s">
        <v>447</v>
      </c>
      <c r="D797" t="s">
        <v>447</v>
      </c>
      <c r="E797" t="b">
        <v>0</v>
      </c>
      <c r="F797" t="s">
        <v>447</v>
      </c>
      <c r="G797" t="s">
        <v>447</v>
      </c>
      <c r="H797" t="s">
        <v>447</v>
      </c>
      <c r="I797" t="s">
        <v>447</v>
      </c>
      <c r="J797" t="s">
        <v>447</v>
      </c>
    </row>
    <row r="798" spans="1:10" ht="12.75">
      <c r="A798" t="s">
        <v>5210</v>
      </c>
      <c r="B798" t="s">
        <v>447</v>
      </c>
      <c r="C798" t="s">
        <v>447</v>
      </c>
      <c r="D798" t="s">
        <v>447</v>
      </c>
      <c r="E798" t="b">
        <v>0</v>
      </c>
      <c r="F798" t="s">
        <v>447</v>
      </c>
      <c r="G798" t="s">
        <v>447</v>
      </c>
      <c r="H798" t="s">
        <v>447</v>
      </c>
      <c r="I798" t="s">
        <v>447</v>
      </c>
      <c r="J798" t="s">
        <v>447</v>
      </c>
    </row>
    <row r="799" spans="1:10" ht="12.75">
      <c r="A799" t="s">
        <v>5211</v>
      </c>
      <c r="B799" t="s">
        <v>447</v>
      </c>
      <c r="C799" t="s">
        <v>447</v>
      </c>
      <c r="D799" t="s">
        <v>447</v>
      </c>
      <c r="E799" t="b">
        <v>0</v>
      </c>
      <c r="F799" t="s">
        <v>447</v>
      </c>
      <c r="G799" t="s">
        <v>447</v>
      </c>
      <c r="H799" t="s">
        <v>447</v>
      </c>
      <c r="I799" t="s">
        <v>447</v>
      </c>
      <c r="J799" t="s">
        <v>447</v>
      </c>
    </row>
    <row r="800" spans="1:10" ht="12.75">
      <c r="A800" t="s">
        <v>5212</v>
      </c>
      <c r="B800" t="s">
        <v>447</v>
      </c>
      <c r="C800" t="s">
        <v>447</v>
      </c>
      <c r="D800" t="s">
        <v>447</v>
      </c>
      <c r="E800" t="b">
        <v>0</v>
      </c>
      <c r="F800" t="s">
        <v>447</v>
      </c>
      <c r="G800" t="s">
        <v>447</v>
      </c>
      <c r="H800" t="s">
        <v>447</v>
      </c>
      <c r="I800" t="s">
        <v>447</v>
      </c>
      <c r="J800" t="s">
        <v>447</v>
      </c>
    </row>
    <row r="801" spans="1:10" ht="12.75">
      <c r="A801" t="s">
        <v>5213</v>
      </c>
      <c r="B801" t="s">
        <v>447</v>
      </c>
      <c r="C801" t="s">
        <v>447</v>
      </c>
      <c r="D801" t="s">
        <v>447</v>
      </c>
      <c r="E801" t="b">
        <v>0</v>
      </c>
      <c r="F801" t="s">
        <v>447</v>
      </c>
      <c r="G801" t="s">
        <v>447</v>
      </c>
      <c r="H801" t="s">
        <v>447</v>
      </c>
      <c r="I801" t="s">
        <v>447</v>
      </c>
      <c r="J801" t="s">
        <v>447</v>
      </c>
    </row>
    <row r="802" spans="1:10" ht="12.75">
      <c r="A802" t="s">
        <v>5214</v>
      </c>
      <c r="B802" t="s">
        <v>447</v>
      </c>
      <c r="C802" t="s">
        <v>447</v>
      </c>
      <c r="D802" t="s">
        <v>447</v>
      </c>
      <c r="E802" t="b">
        <v>0</v>
      </c>
      <c r="F802" t="s">
        <v>447</v>
      </c>
      <c r="G802" t="s">
        <v>447</v>
      </c>
      <c r="H802" t="s">
        <v>447</v>
      </c>
      <c r="I802" t="s">
        <v>447</v>
      </c>
      <c r="J802" t="s">
        <v>447</v>
      </c>
    </row>
    <row r="803" spans="1:10" ht="12.75">
      <c r="A803" t="s">
        <v>5215</v>
      </c>
      <c r="B803" t="s">
        <v>447</v>
      </c>
      <c r="C803" t="s">
        <v>447</v>
      </c>
      <c r="D803" t="s">
        <v>447</v>
      </c>
      <c r="E803" t="b">
        <v>0</v>
      </c>
      <c r="F803" t="s">
        <v>447</v>
      </c>
      <c r="G803" t="s">
        <v>447</v>
      </c>
      <c r="H803" t="s">
        <v>447</v>
      </c>
      <c r="I803" t="s">
        <v>447</v>
      </c>
      <c r="J803" t="s">
        <v>447</v>
      </c>
    </row>
    <row r="804" spans="1:10" ht="12.75">
      <c r="A804" t="s">
        <v>5216</v>
      </c>
      <c r="B804" t="s">
        <v>447</v>
      </c>
      <c r="C804" t="s">
        <v>447</v>
      </c>
      <c r="D804" t="s">
        <v>447</v>
      </c>
      <c r="E804" t="b">
        <v>0</v>
      </c>
      <c r="F804" t="s">
        <v>447</v>
      </c>
      <c r="G804" t="s">
        <v>447</v>
      </c>
      <c r="H804" t="s">
        <v>447</v>
      </c>
      <c r="I804" t="s">
        <v>447</v>
      </c>
      <c r="J804" t="s">
        <v>447</v>
      </c>
    </row>
    <row r="805" spans="1:10" ht="12.75">
      <c r="A805" t="s">
        <v>5217</v>
      </c>
      <c r="B805" t="s">
        <v>447</v>
      </c>
      <c r="C805" t="s">
        <v>447</v>
      </c>
      <c r="D805" t="s">
        <v>447</v>
      </c>
      <c r="E805" t="b">
        <v>0</v>
      </c>
      <c r="F805" t="s">
        <v>447</v>
      </c>
      <c r="G805" t="s">
        <v>447</v>
      </c>
      <c r="H805" t="s">
        <v>447</v>
      </c>
      <c r="I805" t="s">
        <v>447</v>
      </c>
      <c r="J805" t="s">
        <v>447</v>
      </c>
    </row>
    <row r="806" spans="1:10" ht="12.75">
      <c r="A806" t="s">
        <v>5218</v>
      </c>
      <c r="B806" t="s">
        <v>447</v>
      </c>
      <c r="C806" t="s">
        <v>447</v>
      </c>
      <c r="D806" t="s">
        <v>447</v>
      </c>
      <c r="E806" t="b">
        <v>0</v>
      </c>
      <c r="F806" t="s">
        <v>447</v>
      </c>
      <c r="G806" t="s">
        <v>447</v>
      </c>
      <c r="H806" t="s">
        <v>447</v>
      </c>
      <c r="I806" t="s">
        <v>447</v>
      </c>
      <c r="J806" t="s">
        <v>447</v>
      </c>
    </row>
    <row r="807" spans="1:10" ht="12.75">
      <c r="A807" t="s">
        <v>5219</v>
      </c>
      <c r="B807" t="s">
        <v>447</v>
      </c>
      <c r="C807" t="s">
        <v>447</v>
      </c>
      <c r="D807" t="s">
        <v>447</v>
      </c>
      <c r="E807" t="b">
        <v>0</v>
      </c>
      <c r="F807" t="s">
        <v>447</v>
      </c>
      <c r="G807" t="s">
        <v>447</v>
      </c>
      <c r="H807" t="s">
        <v>447</v>
      </c>
      <c r="I807" t="s">
        <v>447</v>
      </c>
      <c r="J807" t="s">
        <v>447</v>
      </c>
    </row>
    <row r="808" spans="1:10" ht="12.75">
      <c r="A808" t="s">
        <v>5220</v>
      </c>
      <c r="B808" t="s">
        <v>447</v>
      </c>
      <c r="C808" t="s">
        <v>447</v>
      </c>
      <c r="D808" t="s">
        <v>447</v>
      </c>
      <c r="E808" t="b">
        <v>0</v>
      </c>
      <c r="F808" t="s">
        <v>447</v>
      </c>
      <c r="G808" t="s">
        <v>447</v>
      </c>
      <c r="H808" t="s">
        <v>447</v>
      </c>
      <c r="I808" t="s">
        <v>447</v>
      </c>
      <c r="J808" t="s">
        <v>447</v>
      </c>
    </row>
    <row r="809" spans="1:10" ht="12.75">
      <c r="A809" t="s">
        <v>5221</v>
      </c>
      <c r="B809" t="s">
        <v>447</v>
      </c>
      <c r="C809" t="s">
        <v>447</v>
      </c>
      <c r="D809" t="s">
        <v>447</v>
      </c>
      <c r="E809" t="b">
        <v>0</v>
      </c>
      <c r="F809" t="s">
        <v>447</v>
      </c>
      <c r="G809" t="s">
        <v>447</v>
      </c>
      <c r="H809" t="s">
        <v>447</v>
      </c>
      <c r="I809" t="s">
        <v>447</v>
      </c>
      <c r="J809" t="s">
        <v>447</v>
      </c>
    </row>
    <row r="810" spans="1:10" ht="12.75">
      <c r="A810" t="s">
        <v>5222</v>
      </c>
      <c r="B810" t="s">
        <v>447</v>
      </c>
      <c r="C810" t="s">
        <v>447</v>
      </c>
      <c r="D810" t="s">
        <v>447</v>
      </c>
      <c r="E810" t="b">
        <v>0</v>
      </c>
      <c r="F810" t="s">
        <v>447</v>
      </c>
      <c r="G810" t="s">
        <v>447</v>
      </c>
      <c r="H810" t="s">
        <v>447</v>
      </c>
      <c r="I810" t="s">
        <v>447</v>
      </c>
      <c r="J810" t="s">
        <v>447</v>
      </c>
    </row>
    <row r="811" spans="1:10" ht="12.75">
      <c r="A811" t="s">
        <v>5223</v>
      </c>
      <c r="B811" t="s">
        <v>447</v>
      </c>
      <c r="C811" t="s">
        <v>447</v>
      </c>
      <c r="D811" t="s">
        <v>447</v>
      </c>
      <c r="E811" t="b">
        <v>0</v>
      </c>
      <c r="F811" t="s">
        <v>447</v>
      </c>
      <c r="G811" t="s">
        <v>447</v>
      </c>
      <c r="H811" t="s">
        <v>447</v>
      </c>
      <c r="I811" t="s">
        <v>447</v>
      </c>
      <c r="J811" t="s">
        <v>447</v>
      </c>
    </row>
    <row r="812" spans="1:10" ht="12.75">
      <c r="A812" t="s">
        <v>5224</v>
      </c>
      <c r="B812" t="s">
        <v>447</v>
      </c>
      <c r="C812" t="s">
        <v>447</v>
      </c>
      <c r="D812" t="s">
        <v>447</v>
      </c>
      <c r="E812" t="b">
        <v>0</v>
      </c>
      <c r="F812" t="s">
        <v>447</v>
      </c>
      <c r="G812" t="s">
        <v>447</v>
      </c>
      <c r="H812" t="s">
        <v>447</v>
      </c>
      <c r="I812" t="s">
        <v>447</v>
      </c>
      <c r="J812" t="s">
        <v>447</v>
      </c>
    </row>
    <row r="813" spans="1:10" ht="12.75">
      <c r="A813" t="s">
        <v>5225</v>
      </c>
      <c r="B813" t="s">
        <v>447</v>
      </c>
      <c r="C813" t="s">
        <v>447</v>
      </c>
      <c r="D813" t="s">
        <v>447</v>
      </c>
      <c r="E813" t="b">
        <v>0</v>
      </c>
      <c r="F813" t="s">
        <v>447</v>
      </c>
      <c r="G813" t="s">
        <v>447</v>
      </c>
      <c r="H813" t="s">
        <v>447</v>
      </c>
      <c r="I813" t="s">
        <v>447</v>
      </c>
      <c r="J813" t="s">
        <v>447</v>
      </c>
    </row>
    <row r="814" spans="1:10" ht="12.75">
      <c r="A814" t="s">
        <v>5226</v>
      </c>
      <c r="B814" t="s">
        <v>447</v>
      </c>
      <c r="C814" t="s">
        <v>447</v>
      </c>
      <c r="D814" t="s">
        <v>447</v>
      </c>
      <c r="E814" t="b">
        <v>0</v>
      </c>
      <c r="F814" t="s">
        <v>447</v>
      </c>
      <c r="G814" t="s">
        <v>447</v>
      </c>
      <c r="H814" t="s">
        <v>447</v>
      </c>
      <c r="I814" t="s">
        <v>447</v>
      </c>
      <c r="J814" t="s">
        <v>447</v>
      </c>
    </row>
    <row r="815" spans="1:10" ht="12.75">
      <c r="A815" t="s">
        <v>5227</v>
      </c>
      <c r="B815" t="s">
        <v>447</v>
      </c>
      <c r="C815" t="s">
        <v>447</v>
      </c>
      <c r="D815" t="s">
        <v>447</v>
      </c>
      <c r="E815" t="b">
        <v>0</v>
      </c>
      <c r="F815" t="s">
        <v>447</v>
      </c>
      <c r="G815" t="s">
        <v>447</v>
      </c>
      <c r="H815" t="s">
        <v>447</v>
      </c>
      <c r="I815" t="s">
        <v>447</v>
      </c>
      <c r="J815" t="s">
        <v>447</v>
      </c>
    </row>
    <row r="816" spans="1:10" ht="12.75">
      <c r="A816" t="s">
        <v>5228</v>
      </c>
      <c r="B816" t="s">
        <v>447</v>
      </c>
      <c r="C816" t="s">
        <v>447</v>
      </c>
      <c r="D816" t="s">
        <v>447</v>
      </c>
      <c r="E816" t="b">
        <v>0</v>
      </c>
      <c r="F816" t="s">
        <v>447</v>
      </c>
      <c r="G816" t="s">
        <v>447</v>
      </c>
      <c r="H816" t="s">
        <v>447</v>
      </c>
      <c r="I816" t="s">
        <v>447</v>
      </c>
      <c r="J816" t="s">
        <v>447</v>
      </c>
    </row>
    <row r="817" spans="1:10" ht="12.75">
      <c r="A817" t="s">
        <v>5229</v>
      </c>
      <c r="B817" t="s">
        <v>447</v>
      </c>
      <c r="C817" t="s">
        <v>447</v>
      </c>
      <c r="D817" t="s">
        <v>447</v>
      </c>
      <c r="E817" t="b">
        <v>0</v>
      </c>
      <c r="F817" t="s">
        <v>447</v>
      </c>
      <c r="G817" t="s">
        <v>447</v>
      </c>
      <c r="H817" t="s">
        <v>447</v>
      </c>
      <c r="I817" t="s">
        <v>447</v>
      </c>
      <c r="J817" t="s">
        <v>447</v>
      </c>
    </row>
    <row r="818" spans="1:10" ht="12.75">
      <c r="A818" t="s">
        <v>5230</v>
      </c>
      <c r="B818" t="s">
        <v>447</v>
      </c>
      <c r="C818" t="s">
        <v>447</v>
      </c>
      <c r="D818" t="s">
        <v>447</v>
      </c>
      <c r="E818" t="b">
        <v>0</v>
      </c>
      <c r="F818" t="s">
        <v>447</v>
      </c>
      <c r="G818" t="s">
        <v>447</v>
      </c>
      <c r="H818" t="s">
        <v>447</v>
      </c>
      <c r="I818" t="s">
        <v>447</v>
      </c>
      <c r="J818" t="s">
        <v>447</v>
      </c>
    </row>
    <row r="819" spans="1:10" ht="12.75">
      <c r="A819" t="s">
        <v>5231</v>
      </c>
      <c r="B819" t="s">
        <v>447</v>
      </c>
      <c r="C819" t="s">
        <v>447</v>
      </c>
      <c r="D819" t="s">
        <v>447</v>
      </c>
      <c r="E819" t="b">
        <v>0</v>
      </c>
      <c r="F819" t="s">
        <v>447</v>
      </c>
      <c r="G819" t="s">
        <v>447</v>
      </c>
      <c r="H819" t="s">
        <v>447</v>
      </c>
      <c r="I819" t="s">
        <v>447</v>
      </c>
      <c r="J819" t="s">
        <v>447</v>
      </c>
    </row>
    <row r="820" spans="1:10" ht="12.75">
      <c r="A820" t="s">
        <v>5232</v>
      </c>
      <c r="B820" t="s">
        <v>447</v>
      </c>
      <c r="C820" t="s">
        <v>447</v>
      </c>
      <c r="D820" t="s">
        <v>447</v>
      </c>
      <c r="E820" t="b">
        <v>0</v>
      </c>
      <c r="F820" t="s">
        <v>447</v>
      </c>
      <c r="G820" t="s">
        <v>447</v>
      </c>
      <c r="H820" t="s">
        <v>447</v>
      </c>
      <c r="I820" t="s">
        <v>447</v>
      </c>
      <c r="J820" t="s">
        <v>447</v>
      </c>
    </row>
    <row r="821" spans="1:10" ht="12.75">
      <c r="A821" t="s">
        <v>5233</v>
      </c>
      <c r="B821" t="s">
        <v>447</v>
      </c>
      <c r="C821" t="s">
        <v>447</v>
      </c>
      <c r="D821" t="s">
        <v>447</v>
      </c>
      <c r="E821" t="b">
        <v>0</v>
      </c>
      <c r="F821" t="s">
        <v>447</v>
      </c>
      <c r="G821" t="s">
        <v>447</v>
      </c>
      <c r="H821" t="s">
        <v>447</v>
      </c>
      <c r="I821" t="s">
        <v>447</v>
      </c>
      <c r="J821" t="s">
        <v>447</v>
      </c>
    </row>
    <row r="822" spans="1:10" ht="12.75">
      <c r="A822" t="s">
        <v>5234</v>
      </c>
      <c r="B822" t="s">
        <v>447</v>
      </c>
      <c r="C822" t="s">
        <v>447</v>
      </c>
      <c r="D822" t="s">
        <v>447</v>
      </c>
      <c r="E822" t="b">
        <v>0</v>
      </c>
      <c r="F822" t="s">
        <v>447</v>
      </c>
      <c r="G822" t="s">
        <v>447</v>
      </c>
      <c r="H822" t="s">
        <v>447</v>
      </c>
      <c r="I822" t="s">
        <v>447</v>
      </c>
      <c r="J822" t="s">
        <v>447</v>
      </c>
    </row>
    <row r="823" spans="1:10" ht="12.75">
      <c r="A823" t="s">
        <v>5235</v>
      </c>
      <c r="B823" t="s">
        <v>447</v>
      </c>
      <c r="C823" t="s">
        <v>447</v>
      </c>
      <c r="D823" t="s">
        <v>447</v>
      </c>
      <c r="E823" t="b">
        <v>0</v>
      </c>
      <c r="F823" t="s">
        <v>447</v>
      </c>
      <c r="G823" t="s">
        <v>447</v>
      </c>
      <c r="H823" t="s">
        <v>447</v>
      </c>
      <c r="I823" t="s">
        <v>447</v>
      </c>
      <c r="J823" t="s">
        <v>447</v>
      </c>
    </row>
    <row r="824" spans="1:10" ht="12.75">
      <c r="A824" t="s">
        <v>5236</v>
      </c>
      <c r="B824" t="s">
        <v>447</v>
      </c>
      <c r="C824" t="s">
        <v>447</v>
      </c>
      <c r="D824" t="s">
        <v>447</v>
      </c>
      <c r="E824" t="b">
        <v>0</v>
      </c>
      <c r="F824" t="s">
        <v>447</v>
      </c>
      <c r="G824" t="s">
        <v>447</v>
      </c>
      <c r="H824" t="s">
        <v>447</v>
      </c>
      <c r="I824" t="s">
        <v>447</v>
      </c>
      <c r="J824" t="s">
        <v>447</v>
      </c>
    </row>
    <row r="825" spans="1:10" ht="12.75">
      <c r="A825" t="s">
        <v>5237</v>
      </c>
      <c r="B825" t="s">
        <v>447</v>
      </c>
      <c r="C825" t="s">
        <v>447</v>
      </c>
      <c r="D825" t="s">
        <v>447</v>
      </c>
      <c r="E825" t="b">
        <v>0</v>
      </c>
      <c r="F825" t="s">
        <v>447</v>
      </c>
      <c r="G825" t="s">
        <v>447</v>
      </c>
      <c r="H825" t="s">
        <v>447</v>
      </c>
      <c r="I825" t="s">
        <v>447</v>
      </c>
      <c r="J825" t="s">
        <v>447</v>
      </c>
    </row>
    <row r="826" spans="1:10" ht="12.75">
      <c r="A826" t="s">
        <v>5238</v>
      </c>
      <c r="B826" t="s">
        <v>447</v>
      </c>
      <c r="C826" t="s">
        <v>447</v>
      </c>
      <c r="D826" t="s">
        <v>447</v>
      </c>
      <c r="E826" t="b">
        <v>0</v>
      </c>
      <c r="F826" t="s">
        <v>447</v>
      </c>
      <c r="G826" t="s">
        <v>447</v>
      </c>
      <c r="H826" t="s">
        <v>447</v>
      </c>
      <c r="I826" t="s">
        <v>447</v>
      </c>
      <c r="J826" t="s">
        <v>447</v>
      </c>
    </row>
    <row r="827" spans="1:10" ht="12.75">
      <c r="A827" t="s">
        <v>5239</v>
      </c>
      <c r="B827" t="s">
        <v>447</v>
      </c>
      <c r="C827" t="s">
        <v>447</v>
      </c>
      <c r="D827" t="s">
        <v>447</v>
      </c>
      <c r="E827" t="b">
        <v>0</v>
      </c>
      <c r="F827" t="s">
        <v>447</v>
      </c>
      <c r="G827" t="s">
        <v>447</v>
      </c>
      <c r="H827" t="s">
        <v>447</v>
      </c>
      <c r="I827" t="s">
        <v>447</v>
      </c>
      <c r="J827" t="s">
        <v>447</v>
      </c>
    </row>
    <row r="828" spans="1:10" ht="12.75">
      <c r="A828" t="s">
        <v>5240</v>
      </c>
      <c r="B828" t="s">
        <v>447</v>
      </c>
      <c r="C828" t="s">
        <v>447</v>
      </c>
      <c r="D828" t="s">
        <v>447</v>
      </c>
      <c r="E828" t="b">
        <v>0</v>
      </c>
      <c r="F828" t="s">
        <v>447</v>
      </c>
      <c r="G828" t="s">
        <v>447</v>
      </c>
      <c r="H828" t="s">
        <v>447</v>
      </c>
      <c r="I828" t="s">
        <v>447</v>
      </c>
      <c r="J828" t="s">
        <v>447</v>
      </c>
    </row>
    <row r="829" spans="1:10" ht="12.75">
      <c r="A829" t="s">
        <v>5241</v>
      </c>
      <c r="B829" t="s">
        <v>447</v>
      </c>
      <c r="C829" t="s">
        <v>447</v>
      </c>
      <c r="D829" t="s">
        <v>447</v>
      </c>
      <c r="E829" t="b">
        <v>0</v>
      </c>
      <c r="F829" t="s">
        <v>447</v>
      </c>
      <c r="G829" t="s">
        <v>447</v>
      </c>
      <c r="H829" t="s">
        <v>447</v>
      </c>
      <c r="I829" t="s">
        <v>447</v>
      </c>
      <c r="J829" t="s">
        <v>447</v>
      </c>
    </row>
    <row r="830" spans="1:10" ht="12.75">
      <c r="A830" t="s">
        <v>5242</v>
      </c>
      <c r="B830" t="s">
        <v>447</v>
      </c>
      <c r="C830" t="s">
        <v>447</v>
      </c>
      <c r="D830" t="s">
        <v>447</v>
      </c>
      <c r="E830" t="b">
        <v>0</v>
      </c>
      <c r="F830" t="s">
        <v>447</v>
      </c>
      <c r="G830" t="s">
        <v>447</v>
      </c>
      <c r="H830" t="s">
        <v>447</v>
      </c>
      <c r="I830" t="s">
        <v>447</v>
      </c>
      <c r="J830" t="s">
        <v>447</v>
      </c>
    </row>
    <row r="831" spans="1:10" ht="12.75">
      <c r="A831" t="s">
        <v>5243</v>
      </c>
      <c r="B831" t="s">
        <v>447</v>
      </c>
      <c r="C831" t="s">
        <v>447</v>
      </c>
      <c r="D831" t="s">
        <v>447</v>
      </c>
      <c r="E831" t="b">
        <v>0</v>
      </c>
      <c r="F831" t="s">
        <v>447</v>
      </c>
      <c r="G831" t="s">
        <v>447</v>
      </c>
      <c r="H831" t="s">
        <v>447</v>
      </c>
      <c r="I831" t="s">
        <v>447</v>
      </c>
      <c r="J831" t="s">
        <v>447</v>
      </c>
    </row>
    <row r="832" spans="1:10" ht="12.75">
      <c r="A832" t="s">
        <v>5244</v>
      </c>
      <c r="B832" t="s">
        <v>447</v>
      </c>
      <c r="C832" t="s">
        <v>447</v>
      </c>
      <c r="D832" t="s">
        <v>447</v>
      </c>
      <c r="E832" t="b">
        <v>0</v>
      </c>
      <c r="F832" t="s">
        <v>447</v>
      </c>
      <c r="G832" t="s">
        <v>447</v>
      </c>
      <c r="H832" t="s">
        <v>447</v>
      </c>
      <c r="I832" t="s">
        <v>447</v>
      </c>
      <c r="J832" t="s">
        <v>447</v>
      </c>
    </row>
    <row r="833" spans="1:10" ht="12.75">
      <c r="A833" t="s">
        <v>5245</v>
      </c>
      <c r="B833" t="s">
        <v>447</v>
      </c>
      <c r="C833" t="s">
        <v>447</v>
      </c>
      <c r="D833" t="s">
        <v>447</v>
      </c>
      <c r="E833" t="b">
        <v>0</v>
      </c>
      <c r="F833" t="s">
        <v>447</v>
      </c>
      <c r="G833" t="s">
        <v>447</v>
      </c>
      <c r="H833" t="s">
        <v>447</v>
      </c>
      <c r="I833" t="s">
        <v>447</v>
      </c>
      <c r="J833" t="s">
        <v>447</v>
      </c>
    </row>
    <row r="834" spans="1:10" ht="12.75">
      <c r="A834" t="s">
        <v>5246</v>
      </c>
      <c r="B834" t="s">
        <v>447</v>
      </c>
      <c r="C834" t="s">
        <v>447</v>
      </c>
      <c r="D834" t="s">
        <v>447</v>
      </c>
      <c r="E834" t="b">
        <v>0</v>
      </c>
      <c r="F834" t="s">
        <v>447</v>
      </c>
      <c r="G834" t="s">
        <v>447</v>
      </c>
      <c r="H834" t="s">
        <v>447</v>
      </c>
      <c r="I834" t="s">
        <v>447</v>
      </c>
      <c r="J834" t="s">
        <v>447</v>
      </c>
    </row>
    <row r="835" spans="1:10" ht="12.75">
      <c r="A835" t="s">
        <v>5247</v>
      </c>
      <c r="B835" t="s">
        <v>447</v>
      </c>
      <c r="C835" t="s">
        <v>447</v>
      </c>
      <c r="D835" t="s">
        <v>447</v>
      </c>
      <c r="E835" t="b">
        <v>0</v>
      </c>
      <c r="F835" t="s">
        <v>447</v>
      </c>
      <c r="G835" t="s">
        <v>447</v>
      </c>
      <c r="H835" t="s">
        <v>447</v>
      </c>
      <c r="I835" t="s">
        <v>447</v>
      </c>
      <c r="J835" t="s">
        <v>447</v>
      </c>
    </row>
    <row r="836" spans="1:10" ht="12.75">
      <c r="A836" t="s">
        <v>5248</v>
      </c>
      <c r="B836" t="s">
        <v>447</v>
      </c>
      <c r="C836" t="s">
        <v>447</v>
      </c>
      <c r="D836" t="s">
        <v>447</v>
      </c>
      <c r="E836" t="b">
        <v>0</v>
      </c>
      <c r="F836" t="s">
        <v>447</v>
      </c>
      <c r="G836" t="s">
        <v>447</v>
      </c>
      <c r="H836" t="s">
        <v>447</v>
      </c>
      <c r="I836" t="s">
        <v>447</v>
      </c>
      <c r="J836" t="s">
        <v>447</v>
      </c>
    </row>
    <row r="837" spans="1:10" ht="12.75">
      <c r="A837" t="s">
        <v>5249</v>
      </c>
      <c r="B837" t="s">
        <v>447</v>
      </c>
      <c r="C837" t="s">
        <v>447</v>
      </c>
      <c r="D837" t="s">
        <v>447</v>
      </c>
      <c r="E837" t="b">
        <v>0</v>
      </c>
      <c r="F837" t="s">
        <v>447</v>
      </c>
      <c r="G837" t="s">
        <v>447</v>
      </c>
      <c r="H837" t="s">
        <v>447</v>
      </c>
      <c r="I837" t="s">
        <v>447</v>
      </c>
      <c r="J837" t="s">
        <v>447</v>
      </c>
    </row>
    <row r="838" spans="1:10" ht="12.75">
      <c r="A838" t="s">
        <v>5250</v>
      </c>
      <c r="B838" t="s">
        <v>447</v>
      </c>
      <c r="C838" t="s">
        <v>447</v>
      </c>
      <c r="D838" t="s">
        <v>447</v>
      </c>
      <c r="E838" t="b">
        <v>0</v>
      </c>
      <c r="F838" t="s">
        <v>447</v>
      </c>
      <c r="G838" t="s">
        <v>447</v>
      </c>
      <c r="H838" t="s">
        <v>447</v>
      </c>
      <c r="I838" t="s">
        <v>447</v>
      </c>
      <c r="J838" t="s">
        <v>447</v>
      </c>
    </row>
    <row r="839" spans="1:10" ht="12.75">
      <c r="A839" t="s">
        <v>5251</v>
      </c>
      <c r="B839" t="s">
        <v>447</v>
      </c>
      <c r="C839" t="s">
        <v>447</v>
      </c>
      <c r="D839" t="s">
        <v>447</v>
      </c>
      <c r="E839" t="b">
        <v>0</v>
      </c>
      <c r="F839" t="s">
        <v>447</v>
      </c>
      <c r="G839" t="s">
        <v>447</v>
      </c>
      <c r="H839" t="s">
        <v>447</v>
      </c>
      <c r="I839" t="s">
        <v>447</v>
      </c>
      <c r="J839" t="s">
        <v>447</v>
      </c>
    </row>
    <row r="840" spans="1:10" ht="12.75">
      <c r="A840" t="s">
        <v>5252</v>
      </c>
      <c r="B840" t="s">
        <v>447</v>
      </c>
      <c r="C840" t="s">
        <v>447</v>
      </c>
      <c r="D840" t="s">
        <v>447</v>
      </c>
      <c r="E840" t="b">
        <v>0</v>
      </c>
      <c r="F840" t="s">
        <v>447</v>
      </c>
      <c r="G840" t="s">
        <v>447</v>
      </c>
      <c r="H840" t="s">
        <v>447</v>
      </c>
      <c r="I840" t="s">
        <v>447</v>
      </c>
      <c r="J840" t="s">
        <v>447</v>
      </c>
    </row>
    <row r="841" spans="1:10" ht="12.75">
      <c r="A841" t="s">
        <v>5253</v>
      </c>
      <c r="B841" t="s">
        <v>447</v>
      </c>
      <c r="C841" t="s">
        <v>447</v>
      </c>
      <c r="D841" t="s">
        <v>447</v>
      </c>
      <c r="E841" t="b">
        <v>0</v>
      </c>
      <c r="F841" t="s">
        <v>447</v>
      </c>
      <c r="G841" t="s">
        <v>447</v>
      </c>
      <c r="H841" t="s">
        <v>447</v>
      </c>
      <c r="I841" t="s">
        <v>447</v>
      </c>
      <c r="J841" t="s">
        <v>447</v>
      </c>
    </row>
    <row r="842" spans="1:10" ht="12.75">
      <c r="A842" t="s">
        <v>5254</v>
      </c>
      <c r="B842" t="s">
        <v>447</v>
      </c>
      <c r="C842" t="s">
        <v>447</v>
      </c>
      <c r="D842" t="s">
        <v>447</v>
      </c>
      <c r="E842" t="b">
        <v>0</v>
      </c>
      <c r="F842" t="s">
        <v>447</v>
      </c>
      <c r="G842" t="s">
        <v>447</v>
      </c>
      <c r="H842" t="s">
        <v>447</v>
      </c>
      <c r="I842" t="s">
        <v>447</v>
      </c>
      <c r="J842" t="s">
        <v>447</v>
      </c>
    </row>
    <row r="843" spans="1:10" ht="12.75">
      <c r="A843" t="s">
        <v>5255</v>
      </c>
      <c r="B843" t="s">
        <v>447</v>
      </c>
      <c r="C843" t="s">
        <v>447</v>
      </c>
      <c r="D843" t="s">
        <v>447</v>
      </c>
      <c r="E843" t="b">
        <v>0</v>
      </c>
      <c r="F843" t="s">
        <v>447</v>
      </c>
      <c r="G843" t="s">
        <v>447</v>
      </c>
      <c r="H843" t="s">
        <v>447</v>
      </c>
      <c r="I843" t="s">
        <v>447</v>
      </c>
      <c r="J843" t="s">
        <v>447</v>
      </c>
    </row>
    <row r="844" spans="1:10" ht="12.75">
      <c r="A844" t="s">
        <v>5256</v>
      </c>
      <c r="B844" t="s">
        <v>447</v>
      </c>
      <c r="C844" t="s">
        <v>447</v>
      </c>
      <c r="D844" t="s">
        <v>447</v>
      </c>
      <c r="E844" t="b">
        <v>0</v>
      </c>
      <c r="F844" t="s">
        <v>447</v>
      </c>
      <c r="G844" t="s">
        <v>447</v>
      </c>
      <c r="H844" t="s">
        <v>447</v>
      </c>
      <c r="I844" t="s">
        <v>447</v>
      </c>
      <c r="J844" t="s">
        <v>447</v>
      </c>
    </row>
    <row r="845" spans="1:10" ht="12.75">
      <c r="A845" t="s">
        <v>5257</v>
      </c>
      <c r="B845" t="s">
        <v>447</v>
      </c>
      <c r="C845" t="s">
        <v>447</v>
      </c>
      <c r="D845" t="s">
        <v>447</v>
      </c>
      <c r="E845" t="b">
        <v>0</v>
      </c>
      <c r="F845" t="s">
        <v>447</v>
      </c>
      <c r="G845" t="s">
        <v>447</v>
      </c>
      <c r="H845" t="s">
        <v>447</v>
      </c>
      <c r="I845" t="s">
        <v>447</v>
      </c>
      <c r="J845" t="s">
        <v>447</v>
      </c>
    </row>
    <row r="846" spans="1:10" ht="12.75">
      <c r="A846" t="s">
        <v>5258</v>
      </c>
      <c r="B846" t="s">
        <v>447</v>
      </c>
      <c r="C846" t="s">
        <v>447</v>
      </c>
      <c r="D846" t="s">
        <v>447</v>
      </c>
      <c r="E846" t="b">
        <v>0</v>
      </c>
      <c r="F846" t="s">
        <v>447</v>
      </c>
      <c r="G846" t="s">
        <v>447</v>
      </c>
      <c r="H846" t="s">
        <v>447</v>
      </c>
      <c r="I846" t="s">
        <v>447</v>
      </c>
      <c r="J846" t="s">
        <v>447</v>
      </c>
    </row>
    <row r="847" spans="1:10" ht="12.75">
      <c r="A847" t="s">
        <v>5259</v>
      </c>
      <c r="B847" t="s">
        <v>447</v>
      </c>
      <c r="C847" t="s">
        <v>447</v>
      </c>
      <c r="D847" t="s">
        <v>447</v>
      </c>
      <c r="E847" t="b">
        <v>0</v>
      </c>
      <c r="F847" t="s">
        <v>447</v>
      </c>
      <c r="G847" t="s">
        <v>447</v>
      </c>
      <c r="H847" t="s">
        <v>447</v>
      </c>
      <c r="I847" t="s">
        <v>447</v>
      </c>
      <c r="J847" t="s">
        <v>447</v>
      </c>
    </row>
    <row r="848" spans="1:10" ht="12.75">
      <c r="A848" t="s">
        <v>5260</v>
      </c>
      <c r="B848" t="s">
        <v>447</v>
      </c>
      <c r="C848" t="s">
        <v>447</v>
      </c>
      <c r="D848" t="s">
        <v>447</v>
      </c>
      <c r="E848" t="b">
        <v>0</v>
      </c>
      <c r="F848" t="s">
        <v>447</v>
      </c>
      <c r="G848" t="s">
        <v>447</v>
      </c>
      <c r="H848" t="s">
        <v>447</v>
      </c>
      <c r="I848" t="s">
        <v>447</v>
      </c>
      <c r="J848" t="s">
        <v>447</v>
      </c>
    </row>
    <row r="849" spans="1:10" ht="12.75">
      <c r="A849" t="s">
        <v>5261</v>
      </c>
      <c r="B849" t="s">
        <v>447</v>
      </c>
      <c r="C849" t="s">
        <v>447</v>
      </c>
      <c r="D849" t="s">
        <v>447</v>
      </c>
      <c r="E849" t="b">
        <v>0</v>
      </c>
      <c r="F849" t="s">
        <v>447</v>
      </c>
      <c r="G849" t="s">
        <v>447</v>
      </c>
      <c r="H849" t="s">
        <v>447</v>
      </c>
      <c r="I849" t="s">
        <v>447</v>
      </c>
      <c r="J849" t="s">
        <v>447</v>
      </c>
    </row>
    <row r="850" spans="1:10" ht="12.75">
      <c r="A850" t="s">
        <v>5262</v>
      </c>
      <c r="B850" t="s">
        <v>447</v>
      </c>
      <c r="C850" t="s">
        <v>447</v>
      </c>
      <c r="D850" t="s">
        <v>447</v>
      </c>
      <c r="E850" t="b">
        <v>0</v>
      </c>
      <c r="F850" t="s">
        <v>447</v>
      </c>
      <c r="G850" t="s">
        <v>447</v>
      </c>
      <c r="H850" t="s">
        <v>447</v>
      </c>
      <c r="I850" t="s">
        <v>447</v>
      </c>
      <c r="J850" t="s">
        <v>447</v>
      </c>
    </row>
    <row r="851" spans="1:10" ht="12.75">
      <c r="A851" t="s">
        <v>5263</v>
      </c>
      <c r="B851" t="s">
        <v>447</v>
      </c>
      <c r="C851" t="s">
        <v>447</v>
      </c>
      <c r="D851" t="s">
        <v>447</v>
      </c>
      <c r="E851" t="b">
        <v>0</v>
      </c>
      <c r="F851" t="s">
        <v>447</v>
      </c>
      <c r="G851" t="s">
        <v>447</v>
      </c>
      <c r="H851" t="s">
        <v>447</v>
      </c>
      <c r="I851" t="s">
        <v>447</v>
      </c>
      <c r="J851" t="s">
        <v>447</v>
      </c>
    </row>
    <row r="852" spans="1:10" ht="12.75">
      <c r="A852" t="s">
        <v>5264</v>
      </c>
      <c r="B852" t="s">
        <v>447</v>
      </c>
      <c r="C852" t="s">
        <v>447</v>
      </c>
      <c r="D852" t="s">
        <v>447</v>
      </c>
      <c r="E852" t="b">
        <v>0</v>
      </c>
      <c r="F852" t="s">
        <v>447</v>
      </c>
      <c r="G852" t="s">
        <v>447</v>
      </c>
      <c r="H852" t="s">
        <v>447</v>
      </c>
      <c r="I852" t="s">
        <v>447</v>
      </c>
      <c r="J852" t="s">
        <v>447</v>
      </c>
    </row>
    <row r="853" spans="1:10" ht="12.75">
      <c r="A853" t="s">
        <v>5265</v>
      </c>
      <c r="B853" t="s">
        <v>447</v>
      </c>
      <c r="C853" t="s">
        <v>447</v>
      </c>
      <c r="D853" t="s">
        <v>447</v>
      </c>
      <c r="E853" t="b">
        <v>0</v>
      </c>
      <c r="F853" t="s">
        <v>447</v>
      </c>
      <c r="G853" t="s">
        <v>447</v>
      </c>
      <c r="H853" t="s">
        <v>447</v>
      </c>
      <c r="I853" t="s">
        <v>447</v>
      </c>
      <c r="J853" t="s">
        <v>447</v>
      </c>
    </row>
    <row r="854" spans="1:10" ht="12.75">
      <c r="A854" t="s">
        <v>5266</v>
      </c>
      <c r="B854" t="s">
        <v>447</v>
      </c>
      <c r="C854" t="s">
        <v>447</v>
      </c>
      <c r="D854" t="s">
        <v>447</v>
      </c>
      <c r="E854" t="b">
        <v>0</v>
      </c>
      <c r="F854" t="s">
        <v>447</v>
      </c>
      <c r="G854" t="s">
        <v>447</v>
      </c>
      <c r="H854" t="s">
        <v>447</v>
      </c>
      <c r="I854" t="s">
        <v>447</v>
      </c>
      <c r="J854" t="s">
        <v>447</v>
      </c>
    </row>
    <row r="855" spans="1:10" ht="12.75">
      <c r="A855" t="s">
        <v>5267</v>
      </c>
      <c r="B855" t="s">
        <v>447</v>
      </c>
      <c r="C855" t="s">
        <v>447</v>
      </c>
      <c r="D855" t="s">
        <v>447</v>
      </c>
      <c r="E855" t="b">
        <v>0</v>
      </c>
      <c r="F855" t="s">
        <v>447</v>
      </c>
      <c r="G855" t="s">
        <v>447</v>
      </c>
      <c r="H855" t="s">
        <v>447</v>
      </c>
      <c r="I855" t="s">
        <v>447</v>
      </c>
      <c r="J855" t="s">
        <v>447</v>
      </c>
    </row>
    <row r="856" spans="1:10" ht="12.75">
      <c r="A856" t="s">
        <v>5268</v>
      </c>
      <c r="B856" t="s">
        <v>447</v>
      </c>
      <c r="C856" t="s">
        <v>447</v>
      </c>
      <c r="D856" t="s">
        <v>447</v>
      </c>
      <c r="E856" t="b">
        <v>0</v>
      </c>
      <c r="F856" t="s">
        <v>447</v>
      </c>
      <c r="G856" t="s">
        <v>447</v>
      </c>
      <c r="H856" t="s">
        <v>447</v>
      </c>
      <c r="I856" t="s">
        <v>447</v>
      </c>
      <c r="J856" t="s">
        <v>447</v>
      </c>
    </row>
    <row r="857" spans="1:10" ht="12.75">
      <c r="A857" t="s">
        <v>5269</v>
      </c>
      <c r="B857" t="s">
        <v>447</v>
      </c>
      <c r="C857" t="s">
        <v>447</v>
      </c>
      <c r="D857" t="s">
        <v>447</v>
      </c>
      <c r="E857" t="b">
        <v>0</v>
      </c>
      <c r="F857" t="s">
        <v>447</v>
      </c>
      <c r="G857" t="s">
        <v>447</v>
      </c>
      <c r="H857" t="s">
        <v>447</v>
      </c>
      <c r="I857" t="s">
        <v>447</v>
      </c>
      <c r="J857" t="s">
        <v>447</v>
      </c>
    </row>
    <row r="858" spans="1:10" ht="12.75">
      <c r="A858" t="s">
        <v>5270</v>
      </c>
      <c r="B858" t="s">
        <v>447</v>
      </c>
      <c r="C858" t="s">
        <v>447</v>
      </c>
      <c r="D858" t="s">
        <v>447</v>
      </c>
      <c r="E858" t="b">
        <v>0</v>
      </c>
      <c r="F858" t="s">
        <v>447</v>
      </c>
      <c r="G858" t="s">
        <v>447</v>
      </c>
      <c r="H858" t="s">
        <v>447</v>
      </c>
      <c r="I858" t="s">
        <v>447</v>
      </c>
      <c r="J858" t="s">
        <v>447</v>
      </c>
    </row>
    <row r="859" spans="1:10" ht="12.75">
      <c r="A859" t="s">
        <v>5271</v>
      </c>
      <c r="B859" t="s">
        <v>447</v>
      </c>
      <c r="C859" t="s">
        <v>447</v>
      </c>
      <c r="D859" t="s">
        <v>447</v>
      </c>
      <c r="E859" t="b">
        <v>0</v>
      </c>
      <c r="F859" t="s">
        <v>447</v>
      </c>
      <c r="G859" t="s">
        <v>447</v>
      </c>
      <c r="H859" t="s">
        <v>447</v>
      </c>
      <c r="I859" t="s">
        <v>447</v>
      </c>
      <c r="J859" t="s">
        <v>447</v>
      </c>
    </row>
    <row r="860" spans="1:10" ht="12.75">
      <c r="A860" t="s">
        <v>5272</v>
      </c>
      <c r="B860" t="s">
        <v>447</v>
      </c>
      <c r="C860" t="s">
        <v>447</v>
      </c>
      <c r="D860" t="s">
        <v>447</v>
      </c>
      <c r="E860" t="b">
        <v>0</v>
      </c>
      <c r="F860" t="s">
        <v>447</v>
      </c>
      <c r="G860" t="s">
        <v>447</v>
      </c>
      <c r="H860" t="s">
        <v>447</v>
      </c>
      <c r="I860" t="s">
        <v>447</v>
      </c>
      <c r="J860" t="s">
        <v>447</v>
      </c>
    </row>
    <row r="861" spans="1:10" ht="12.75">
      <c r="A861" t="s">
        <v>5273</v>
      </c>
      <c r="B861" t="s">
        <v>447</v>
      </c>
      <c r="C861" t="s">
        <v>447</v>
      </c>
      <c r="D861" t="s">
        <v>447</v>
      </c>
      <c r="E861" t="b">
        <v>0</v>
      </c>
      <c r="F861" t="s">
        <v>447</v>
      </c>
      <c r="G861" t="s">
        <v>447</v>
      </c>
      <c r="H861" t="s">
        <v>447</v>
      </c>
      <c r="I861" t="s">
        <v>447</v>
      </c>
      <c r="J861" t="s">
        <v>447</v>
      </c>
    </row>
    <row r="862" spans="1:10" ht="12.75">
      <c r="A862" t="s">
        <v>5274</v>
      </c>
      <c r="B862" t="s">
        <v>447</v>
      </c>
      <c r="C862" t="s">
        <v>447</v>
      </c>
      <c r="D862" t="s">
        <v>447</v>
      </c>
      <c r="E862" t="b">
        <v>0</v>
      </c>
      <c r="F862" t="s">
        <v>447</v>
      </c>
      <c r="G862" t="s">
        <v>447</v>
      </c>
      <c r="H862" t="s">
        <v>447</v>
      </c>
      <c r="I862" t="s">
        <v>447</v>
      </c>
      <c r="J862" t="s">
        <v>447</v>
      </c>
    </row>
    <row r="863" spans="1:10" ht="12.75">
      <c r="A863" t="s">
        <v>5275</v>
      </c>
      <c r="B863" t="s">
        <v>447</v>
      </c>
      <c r="C863" t="s">
        <v>447</v>
      </c>
      <c r="D863" t="s">
        <v>447</v>
      </c>
      <c r="E863" t="b">
        <v>0</v>
      </c>
      <c r="F863" t="s">
        <v>447</v>
      </c>
      <c r="G863" t="s">
        <v>447</v>
      </c>
      <c r="H863" t="s">
        <v>447</v>
      </c>
      <c r="I863" t="s">
        <v>447</v>
      </c>
      <c r="J863" t="s">
        <v>447</v>
      </c>
    </row>
    <row r="864" spans="1:10" ht="12.75">
      <c r="A864" t="s">
        <v>5276</v>
      </c>
      <c r="B864" t="s">
        <v>447</v>
      </c>
      <c r="C864" t="s">
        <v>447</v>
      </c>
      <c r="D864" t="s">
        <v>447</v>
      </c>
      <c r="E864" t="b">
        <v>0</v>
      </c>
      <c r="F864" t="s">
        <v>447</v>
      </c>
      <c r="G864" t="s">
        <v>447</v>
      </c>
      <c r="H864" t="s">
        <v>447</v>
      </c>
      <c r="I864" t="s">
        <v>447</v>
      </c>
      <c r="J864" t="s">
        <v>447</v>
      </c>
    </row>
    <row r="865" spans="1:10" ht="12.75">
      <c r="A865" t="s">
        <v>5277</v>
      </c>
      <c r="B865" t="s">
        <v>447</v>
      </c>
      <c r="C865" t="s">
        <v>447</v>
      </c>
      <c r="D865" t="s">
        <v>447</v>
      </c>
      <c r="E865" t="b">
        <v>0</v>
      </c>
      <c r="F865" t="s">
        <v>447</v>
      </c>
      <c r="G865" t="s">
        <v>447</v>
      </c>
      <c r="H865" t="s">
        <v>447</v>
      </c>
      <c r="I865" t="s">
        <v>447</v>
      </c>
      <c r="J865" t="s">
        <v>447</v>
      </c>
    </row>
    <row r="866" spans="1:10" ht="12.75">
      <c r="A866" t="s">
        <v>5278</v>
      </c>
      <c r="B866" t="s">
        <v>447</v>
      </c>
      <c r="C866" t="s">
        <v>447</v>
      </c>
      <c r="D866" t="s">
        <v>447</v>
      </c>
      <c r="E866" t="b">
        <v>0</v>
      </c>
      <c r="F866" t="s">
        <v>447</v>
      </c>
      <c r="G866" t="s">
        <v>447</v>
      </c>
      <c r="H866" t="s">
        <v>447</v>
      </c>
      <c r="I866" t="s">
        <v>447</v>
      </c>
      <c r="J866" t="s">
        <v>447</v>
      </c>
    </row>
    <row r="867" spans="1:10" ht="12.75">
      <c r="A867" t="s">
        <v>5279</v>
      </c>
      <c r="B867" t="s">
        <v>447</v>
      </c>
      <c r="C867" t="s">
        <v>447</v>
      </c>
      <c r="D867" t="s">
        <v>447</v>
      </c>
      <c r="E867" t="b">
        <v>0</v>
      </c>
      <c r="F867" t="s">
        <v>447</v>
      </c>
      <c r="G867" t="s">
        <v>447</v>
      </c>
      <c r="H867" t="s">
        <v>447</v>
      </c>
      <c r="I867" t="s">
        <v>447</v>
      </c>
      <c r="J867" t="s">
        <v>447</v>
      </c>
    </row>
    <row r="868" spans="1:10" ht="12.75">
      <c r="A868" t="s">
        <v>5280</v>
      </c>
      <c r="B868" t="s">
        <v>447</v>
      </c>
      <c r="C868" t="s">
        <v>447</v>
      </c>
      <c r="D868" t="s">
        <v>447</v>
      </c>
      <c r="E868" t="b">
        <v>0</v>
      </c>
      <c r="F868" t="s">
        <v>447</v>
      </c>
      <c r="G868" t="s">
        <v>447</v>
      </c>
      <c r="H868" t="s">
        <v>447</v>
      </c>
      <c r="I868" t="s">
        <v>447</v>
      </c>
      <c r="J868" t="s">
        <v>447</v>
      </c>
    </row>
    <row r="869" spans="1:10" ht="12.75">
      <c r="A869" t="s">
        <v>5281</v>
      </c>
      <c r="B869" t="s">
        <v>447</v>
      </c>
      <c r="C869" t="s">
        <v>447</v>
      </c>
      <c r="D869" t="s">
        <v>447</v>
      </c>
      <c r="E869" t="b">
        <v>0</v>
      </c>
      <c r="F869" t="s">
        <v>447</v>
      </c>
      <c r="G869" t="s">
        <v>447</v>
      </c>
      <c r="H869" t="s">
        <v>447</v>
      </c>
      <c r="I869" t="s">
        <v>447</v>
      </c>
      <c r="J869" t="s">
        <v>447</v>
      </c>
    </row>
    <row r="870" spans="1:10" ht="12.75">
      <c r="A870" t="s">
        <v>5282</v>
      </c>
      <c r="B870" t="s">
        <v>447</v>
      </c>
      <c r="C870" t="s">
        <v>447</v>
      </c>
      <c r="D870" t="s">
        <v>447</v>
      </c>
      <c r="E870" t="b">
        <v>0</v>
      </c>
      <c r="F870" t="s">
        <v>447</v>
      </c>
      <c r="G870" t="s">
        <v>447</v>
      </c>
      <c r="H870" t="s">
        <v>447</v>
      </c>
      <c r="I870" t="s">
        <v>447</v>
      </c>
      <c r="J870" t="s">
        <v>447</v>
      </c>
    </row>
    <row r="871" spans="1:10" ht="12.75">
      <c r="A871" t="s">
        <v>5283</v>
      </c>
      <c r="B871" t="s">
        <v>447</v>
      </c>
      <c r="C871" t="s">
        <v>447</v>
      </c>
      <c r="D871" t="s">
        <v>447</v>
      </c>
      <c r="E871" t="b">
        <v>0</v>
      </c>
      <c r="F871" t="s">
        <v>447</v>
      </c>
      <c r="G871" t="s">
        <v>447</v>
      </c>
      <c r="H871" t="s">
        <v>447</v>
      </c>
      <c r="I871" t="s">
        <v>447</v>
      </c>
      <c r="J871" t="s">
        <v>447</v>
      </c>
    </row>
    <row r="872" spans="1:10" ht="12.75">
      <c r="A872" t="s">
        <v>5284</v>
      </c>
      <c r="B872" t="s">
        <v>447</v>
      </c>
      <c r="C872" t="s">
        <v>447</v>
      </c>
      <c r="D872" t="s">
        <v>447</v>
      </c>
      <c r="E872" t="b">
        <v>0</v>
      </c>
      <c r="F872" t="s">
        <v>447</v>
      </c>
      <c r="G872" t="s">
        <v>447</v>
      </c>
      <c r="H872" t="s">
        <v>447</v>
      </c>
      <c r="I872" t="s">
        <v>447</v>
      </c>
      <c r="J872" t="s">
        <v>447</v>
      </c>
    </row>
    <row r="873" spans="1:10" ht="12.75">
      <c r="A873" t="s">
        <v>5285</v>
      </c>
      <c r="B873" t="s">
        <v>447</v>
      </c>
      <c r="C873" t="s">
        <v>447</v>
      </c>
      <c r="D873" t="s">
        <v>447</v>
      </c>
      <c r="E873" t="b">
        <v>0</v>
      </c>
      <c r="F873" t="s">
        <v>447</v>
      </c>
      <c r="G873" t="s">
        <v>447</v>
      </c>
      <c r="H873" t="s">
        <v>447</v>
      </c>
      <c r="I873" t="s">
        <v>447</v>
      </c>
      <c r="J873" t="s">
        <v>447</v>
      </c>
    </row>
    <row r="874" spans="1:10" ht="12.75">
      <c r="A874" t="s">
        <v>5286</v>
      </c>
      <c r="B874" t="s">
        <v>447</v>
      </c>
      <c r="C874" t="s">
        <v>447</v>
      </c>
      <c r="D874" t="s">
        <v>447</v>
      </c>
      <c r="E874" t="b">
        <v>0</v>
      </c>
      <c r="F874" t="s">
        <v>447</v>
      </c>
      <c r="G874" t="s">
        <v>447</v>
      </c>
      <c r="H874" t="s">
        <v>447</v>
      </c>
      <c r="I874" t="s">
        <v>447</v>
      </c>
      <c r="J874" t="s">
        <v>447</v>
      </c>
    </row>
    <row r="875" spans="1:10" ht="12.75">
      <c r="A875" t="s">
        <v>5287</v>
      </c>
      <c r="B875" t="s">
        <v>447</v>
      </c>
      <c r="C875" t="s">
        <v>447</v>
      </c>
      <c r="D875" t="s">
        <v>447</v>
      </c>
      <c r="E875" t="b">
        <v>0</v>
      </c>
      <c r="F875" t="s">
        <v>447</v>
      </c>
      <c r="G875" t="s">
        <v>447</v>
      </c>
      <c r="H875" t="s">
        <v>447</v>
      </c>
      <c r="I875" t="s">
        <v>447</v>
      </c>
      <c r="J875" t="s">
        <v>447</v>
      </c>
    </row>
    <row r="876" spans="1:10" ht="12.75">
      <c r="A876" t="s">
        <v>5288</v>
      </c>
      <c r="B876" t="s">
        <v>447</v>
      </c>
      <c r="C876" t="s">
        <v>447</v>
      </c>
      <c r="D876" t="s">
        <v>447</v>
      </c>
      <c r="E876" t="b">
        <v>0</v>
      </c>
      <c r="F876" t="s">
        <v>447</v>
      </c>
      <c r="G876" t="s">
        <v>447</v>
      </c>
      <c r="H876" t="s">
        <v>447</v>
      </c>
      <c r="I876" t="s">
        <v>447</v>
      </c>
      <c r="J876" t="s">
        <v>447</v>
      </c>
    </row>
    <row r="877" spans="1:10" ht="12.75">
      <c r="A877" t="s">
        <v>5289</v>
      </c>
      <c r="B877" t="s">
        <v>447</v>
      </c>
      <c r="C877" t="s">
        <v>447</v>
      </c>
      <c r="D877" t="s">
        <v>447</v>
      </c>
      <c r="E877" t="b">
        <v>0</v>
      </c>
      <c r="F877" t="s">
        <v>447</v>
      </c>
      <c r="G877" t="s">
        <v>447</v>
      </c>
      <c r="H877" t="s">
        <v>447</v>
      </c>
      <c r="I877" t="s">
        <v>447</v>
      </c>
      <c r="J877" t="s">
        <v>447</v>
      </c>
    </row>
    <row r="878" spans="1:10" ht="12.75">
      <c r="A878" t="s">
        <v>5290</v>
      </c>
      <c r="B878" t="s">
        <v>447</v>
      </c>
      <c r="C878" t="s">
        <v>447</v>
      </c>
      <c r="D878" t="s">
        <v>447</v>
      </c>
      <c r="E878" t="b">
        <v>0</v>
      </c>
      <c r="F878" t="s">
        <v>447</v>
      </c>
      <c r="G878" t="s">
        <v>447</v>
      </c>
      <c r="H878" t="s">
        <v>447</v>
      </c>
      <c r="I878" t="s">
        <v>447</v>
      </c>
      <c r="J878" t="s">
        <v>447</v>
      </c>
    </row>
    <row r="879" spans="1:10" ht="12.75">
      <c r="A879" t="s">
        <v>5291</v>
      </c>
      <c r="B879" t="s">
        <v>447</v>
      </c>
      <c r="C879" t="s">
        <v>447</v>
      </c>
      <c r="D879" t="s">
        <v>447</v>
      </c>
      <c r="E879" t="b">
        <v>0</v>
      </c>
      <c r="F879" t="s">
        <v>447</v>
      </c>
      <c r="G879" t="s">
        <v>447</v>
      </c>
      <c r="H879" t="s">
        <v>447</v>
      </c>
      <c r="I879" t="s">
        <v>447</v>
      </c>
      <c r="J879" t="s">
        <v>447</v>
      </c>
    </row>
    <row r="880" spans="1:10" ht="12.75">
      <c r="A880" t="s">
        <v>5292</v>
      </c>
      <c r="B880" t="s">
        <v>447</v>
      </c>
      <c r="C880" t="s">
        <v>447</v>
      </c>
      <c r="D880" t="s">
        <v>447</v>
      </c>
      <c r="E880" t="b">
        <v>0</v>
      </c>
      <c r="F880" t="s">
        <v>447</v>
      </c>
      <c r="G880" t="s">
        <v>447</v>
      </c>
      <c r="H880" t="s">
        <v>447</v>
      </c>
      <c r="I880" t="s">
        <v>447</v>
      </c>
      <c r="J880" t="s">
        <v>447</v>
      </c>
    </row>
    <row r="881" spans="1:10" ht="12.75">
      <c r="A881" t="s">
        <v>5293</v>
      </c>
      <c r="B881" t="s">
        <v>447</v>
      </c>
      <c r="C881" t="s">
        <v>447</v>
      </c>
      <c r="D881" t="s">
        <v>447</v>
      </c>
      <c r="E881" t="b">
        <v>0</v>
      </c>
      <c r="F881" t="s">
        <v>447</v>
      </c>
      <c r="G881" t="s">
        <v>447</v>
      </c>
      <c r="H881" t="s">
        <v>447</v>
      </c>
      <c r="I881" t="s">
        <v>447</v>
      </c>
      <c r="J881" t="s">
        <v>447</v>
      </c>
    </row>
    <row r="882" spans="1:10" ht="12.75">
      <c r="A882" t="s">
        <v>5294</v>
      </c>
      <c r="B882" t="s">
        <v>447</v>
      </c>
      <c r="C882" t="s">
        <v>447</v>
      </c>
      <c r="D882" t="s">
        <v>447</v>
      </c>
      <c r="E882" t="b">
        <v>0</v>
      </c>
      <c r="F882" t="s">
        <v>447</v>
      </c>
      <c r="G882" t="s">
        <v>447</v>
      </c>
      <c r="H882" t="s">
        <v>447</v>
      </c>
      <c r="I882" t="s">
        <v>447</v>
      </c>
      <c r="J882" t="s">
        <v>447</v>
      </c>
    </row>
    <row r="883" spans="1:10" ht="12.75">
      <c r="A883" t="s">
        <v>5295</v>
      </c>
      <c r="B883" t="s">
        <v>447</v>
      </c>
      <c r="C883" t="s">
        <v>447</v>
      </c>
      <c r="D883" t="s">
        <v>447</v>
      </c>
      <c r="E883" t="b">
        <v>0</v>
      </c>
      <c r="F883" t="s">
        <v>447</v>
      </c>
      <c r="G883" t="s">
        <v>447</v>
      </c>
      <c r="H883" t="s">
        <v>447</v>
      </c>
      <c r="I883" t="s">
        <v>447</v>
      </c>
      <c r="J883" t="s">
        <v>447</v>
      </c>
    </row>
    <row r="884" spans="1:10" ht="12.75">
      <c r="A884" t="s">
        <v>5296</v>
      </c>
      <c r="B884" t="s">
        <v>447</v>
      </c>
      <c r="C884" t="s">
        <v>447</v>
      </c>
      <c r="D884" t="s">
        <v>447</v>
      </c>
      <c r="E884" t="b">
        <v>0</v>
      </c>
      <c r="F884" t="s">
        <v>447</v>
      </c>
      <c r="G884" t="s">
        <v>447</v>
      </c>
      <c r="H884" t="s">
        <v>447</v>
      </c>
      <c r="I884" t="s">
        <v>447</v>
      </c>
      <c r="J884" t="s">
        <v>447</v>
      </c>
    </row>
    <row r="885" spans="1:10" ht="12.75">
      <c r="A885" t="s">
        <v>5297</v>
      </c>
      <c r="B885" t="s">
        <v>447</v>
      </c>
      <c r="C885" t="s">
        <v>447</v>
      </c>
      <c r="D885" t="s">
        <v>447</v>
      </c>
      <c r="E885" t="b">
        <v>0</v>
      </c>
      <c r="F885" t="s">
        <v>447</v>
      </c>
      <c r="G885" t="s">
        <v>447</v>
      </c>
      <c r="H885" t="s">
        <v>447</v>
      </c>
      <c r="I885" t="s">
        <v>447</v>
      </c>
      <c r="J885" t="s">
        <v>447</v>
      </c>
    </row>
    <row r="886" spans="1:10" ht="12.75">
      <c r="A886" t="s">
        <v>5298</v>
      </c>
      <c r="B886" t="s">
        <v>447</v>
      </c>
      <c r="C886" t="s">
        <v>447</v>
      </c>
      <c r="D886" t="s">
        <v>447</v>
      </c>
      <c r="E886" t="b">
        <v>0</v>
      </c>
      <c r="F886" t="s">
        <v>447</v>
      </c>
      <c r="G886" t="s">
        <v>447</v>
      </c>
      <c r="H886" t="s">
        <v>447</v>
      </c>
      <c r="I886" t="s">
        <v>447</v>
      </c>
      <c r="J886" t="s">
        <v>447</v>
      </c>
    </row>
    <row r="887" spans="1:10" ht="12.75">
      <c r="A887" t="s">
        <v>5299</v>
      </c>
      <c r="B887" t="s">
        <v>447</v>
      </c>
      <c r="C887" t="s">
        <v>447</v>
      </c>
      <c r="D887" t="s">
        <v>447</v>
      </c>
      <c r="E887" t="b">
        <v>0</v>
      </c>
      <c r="F887" t="s">
        <v>447</v>
      </c>
      <c r="G887" t="s">
        <v>447</v>
      </c>
      <c r="H887" t="s">
        <v>447</v>
      </c>
      <c r="I887" t="s">
        <v>447</v>
      </c>
      <c r="J887" t="s">
        <v>447</v>
      </c>
    </row>
    <row r="888" spans="1:10" ht="12.75">
      <c r="A888" t="s">
        <v>5300</v>
      </c>
      <c r="B888" t="s">
        <v>447</v>
      </c>
      <c r="C888" t="s">
        <v>447</v>
      </c>
      <c r="D888" t="s">
        <v>447</v>
      </c>
      <c r="E888" t="b">
        <v>0</v>
      </c>
      <c r="F888" t="s">
        <v>447</v>
      </c>
      <c r="G888" t="s">
        <v>447</v>
      </c>
      <c r="H888" t="s">
        <v>447</v>
      </c>
      <c r="I888" t="s">
        <v>447</v>
      </c>
      <c r="J888" t="s">
        <v>447</v>
      </c>
    </row>
    <row r="889" spans="1:10" ht="12.75">
      <c r="A889" t="s">
        <v>5301</v>
      </c>
      <c r="B889" t="s">
        <v>447</v>
      </c>
      <c r="C889" t="s">
        <v>447</v>
      </c>
      <c r="D889" t="s">
        <v>447</v>
      </c>
      <c r="E889" t="b">
        <v>0</v>
      </c>
      <c r="F889" t="s">
        <v>447</v>
      </c>
      <c r="G889" t="s">
        <v>447</v>
      </c>
      <c r="H889" t="s">
        <v>447</v>
      </c>
      <c r="I889" t="s">
        <v>447</v>
      </c>
      <c r="J889" t="s">
        <v>447</v>
      </c>
    </row>
    <row r="890" spans="1:10" ht="12.75">
      <c r="A890" t="s">
        <v>5302</v>
      </c>
      <c r="B890" t="s">
        <v>447</v>
      </c>
      <c r="C890" t="s">
        <v>447</v>
      </c>
      <c r="D890" t="s">
        <v>447</v>
      </c>
      <c r="E890" t="b">
        <v>0</v>
      </c>
      <c r="F890" t="s">
        <v>447</v>
      </c>
      <c r="G890" t="s">
        <v>447</v>
      </c>
      <c r="H890" t="s">
        <v>447</v>
      </c>
      <c r="I890" t="s">
        <v>447</v>
      </c>
      <c r="J890" t="s">
        <v>447</v>
      </c>
    </row>
    <row r="891" spans="1:10" ht="12.75">
      <c r="A891" t="s">
        <v>5303</v>
      </c>
      <c r="B891" t="s">
        <v>447</v>
      </c>
      <c r="C891" t="s">
        <v>447</v>
      </c>
      <c r="D891" t="s">
        <v>447</v>
      </c>
      <c r="E891" t="b">
        <v>0</v>
      </c>
      <c r="F891" t="s">
        <v>447</v>
      </c>
      <c r="G891" t="s">
        <v>447</v>
      </c>
      <c r="H891" t="s">
        <v>447</v>
      </c>
      <c r="I891" t="s">
        <v>447</v>
      </c>
      <c r="J891" t="s">
        <v>447</v>
      </c>
    </row>
    <row r="892" spans="1:10" ht="12.75">
      <c r="A892" t="s">
        <v>5304</v>
      </c>
      <c r="B892" t="s">
        <v>447</v>
      </c>
      <c r="C892" t="s">
        <v>447</v>
      </c>
      <c r="D892" t="s">
        <v>447</v>
      </c>
      <c r="E892" t="b">
        <v>0</v>
      </c>
      <c r="F892" t="s">
        <v>447</v>
      </c>
      <c r="G892" t="s">
        <v>447</v>
      </c>
      <c r="H892" t="s">
        <v>447</v>
      </c>
      <c r="I892" t="s">
        <v>447</v>
      </c>
      <c r="J892" t="s">
        <v>447</v>
      </c>
    </row>
    <row r="893" spans="1:10" ht="12.75">
      <c r="A893" t="s">
        <v>5305</v>
      </c>
      <c r="B893" t="s">
        <v>447</v>
      </c>
      <c r="C893" t="s">
        <v>447</v>
      </c>
      <c r="D893" t="s">
        <v>447</v>
      </c>
      <c r="E893" t="b">
        <v>0</v>
      </c>
      <c r="F893" t="s">
        <v>447</v>
      </c>
      <c r="G893" t="s">
        <v>447</v>
      </c>
      <c r="H893" t="s">
        <v>447</v>
      </c>
      <c r="I893" t="s">
        <v>447</v>
      </c>
      <c r="J893" t="s">
        <v>447</v>
      </c>
    </row>
    <row r="894" spans="1:10" ht="12.75">
      <c r="A894" t="s">
        <v>5306</v>
      </c>
      <c r="B894" t="s">
        <v>447</v>
      </c>
      <c r="C894" t="s">
        <v>447</v>
      </c>
      <c r="D894" t="s">
        <v>447</v>
      </c>
      <c r="E894" t="b">
        <v>0</v>
      </c>
      <c r="F894" t="s">
        <v>447</v>
      </c>
      <c r="G894" t="s">
        <v>447</v>
      </c>
      <c r="H894" t="s">
        <v>447</v>
      </c>
      <c r="I894" t="s">
        <v>447</v>
      </c>
      <c r="J894" t="s">
        <v>447</v>
      </c>
    </row>
    <row r="895" spans="1:10" ht="12.75">
      <c r="A895" t="s">
        <v>5307</v>
      </c>
      <c r="B895" t="s">
        <v>447</v>
      </c>
      <c r="C895" t="s">
        <v>447</v>
      </c>
      <c r="D895" t="s">
        <v>447</v>
      </c>
      <c r="E895" t="b">
        <v>0</v>
      </c>
      <c r="F895" t="s">
        <v>447</v>
      </c>
      <c r="G895" t="s">
        <v>447</v>
      </c>
      <c r="H895" t="s">
        <v>447</v>
      </c>
      <c r="I895" t="s">
        <v>447</v>
      </c>
      <c r="J895" t="s">
        <v>447</v>
      </c>
    </row>
    <row r="896" spans="1:10" ht="12.75">
      <c r="A896" t="s">
        <v>5308</v>
      </c>
      <c r="B896" t="s">
        <v>447</v>
      </c>
      <c r="C896" t="s">
        <v>447</v>
      </c>
      <c r="D896" t="s">
        <v>447</v>
      </c>
      <c r="E896" t="b">
        <v>0</v>
      </c>
      <c r="F896" t="s">
        <v>447</v>
      </c>
      <c r="G896" t="s">
        <v>447</v>
      </c>
      <c r="H896" t="s">
        <v>447</v>
      </c>
      <c r="I896" t="s">
        <v>447</v>
      </c>
      <c r="J896" t="s">
        <v>447</v>
      </c>
    </row>
    <row r="897" spans="1:10" ht="12.75">
      <c r="A897" t="s">
        <v>5309</v>
      </c>
      <c r="B897" t="s">
        <v>447</v>
      </c>
      <c r="C897" t="s">
        <v>447</v>
      </c>
      <c r="D897" t="s">
        <v>447</v>
      </c>
      <c r="E897" t="b">
        <v>0</v>
      </c>
      <c r="F897" t="s">
        <v>447</v>
      </c>
      <c r="G897" t="s">
        <v>447</v>
      </c>
      <c r="H897" t="s">
        <v>447</v>
      </c>
      <c r="I897" t="s">
        <v>447</v>
      </c>
      <c r="J897" t="s">
        <v>447</v>
      </c>
    </row>
    <row r="898" spans="1:10" ht="12.75">
      <c r="A898" t="s">
        <v>5310</v>
      </c>
      <c r="B898" t="s">
        <v>447</v>
      </c>
      <c r="C898" t="s">
        <v>447</v>
      </c>
      <c r="D898" t="s">
        <v>447</v>
      </c>
      <c r="E898" t="b">
        <v>0</v>
      </c>
      <c r="F898" t="s">
        <v>447</v>
      </c>
      <c r="G898" t="s">
        <v>447</v>
      </c>
      <c r="H898" t="s">
        <v>447</v>
      </c>
      <c r="I898" t="s">
        <v>447</v>
      </c>
      <c r="J898" t="s">
        <v>447</v>
      </c>
    </row>
    <row r="899" spans="1:10" ht="12.75">
      <c r="A899" t="s">
        <v>5311</v>
      </c>
      <c r="B899" t="s">
        <v>447</v>
      </c>
      <c r="C899" t="s">
        <v>447</v>
      </c>
      <c r="D899" t="s">
        <v>447</v>
      </c>
      <c r="E899" t="b">
        <v>0</v>
      </c>
      <c r="F899" t="s">
        <v>447</v>
      </c>
      <c r="G899" t="s">
        <v>447</v>
      </c>
      <c r="H899" t="s">
        <v>447</v>
      </c>
      <c r="I899" t="s">
        <v>447</v>
      </c>
      <c r="J899" t="s">
        <v>447</v>
      </c>
    </row>
    <row r="900" spans="1:10" ht="12.75">
      <c r="A900" t="s">
        <v>5312</v>
      </c>
      <c r="B900" t="s">
        <v>447</v>
      </c>
      <c r="C900" t="s">
        <v>447</v>
      </c>
      <c r="D900" t="s">
        <v>447</v>
      </c>
      <c r="E900" t="b">
        <v>0</v>
      </c>
      <c r="F900" t="s">
        <v>447</v>
      </c>
      <c r="G900" t="s">
        <v>447</v>
      </c>
      <c r="H900" t="s">
        <v>447</v>
      </c>
      <c r="I900" t="s">
        <v>447</v>
      </c>
      <c r="J900" t="s">
        <v>447</v>
      </c>
    </row>
    <row r="901" spans="1:10" ht="12.75">
      <c r="A901" t="s">
        <v>5313</v>
      </c>
      <c r="B901" t="s">
        <v>447</v>
      </c>
      <c r="C901" t="s">
        <v>447</v>
      </c>
      <c r="D901" t="s">
        <v>447</v>
      </c>
      <c r="E901" t="b">
        <v>0</v>
      </c>
      <c r="F901" t="s">
        <v>447</v>
      </c>
      <c r="G901" t="s">
        <v>447</v>
      </c>
      <c r="H901" t="s">
        <v>447</v>
      </c>
      <c r="I901" t="s">
        <v>447</v>
      </c>
      <c r="J901" t="s">
        <v>447</v>
      </c>
    </row>
    <row r="902" spans="1:10" ht="12.75">
      <c r="A902" t="s">
        <v>5314</v>
      </c>
      <c r="B902" t="s">
        <v>447</v>
      </c>
      <c r="C902" t="s">
        <v>447</v>
      </c>
      <c r="D902" t="s">
        <v>447</v>
      </c>
      <c r="E902" t="b">
        <v>0</v>
      </c>
      <c r="F902" t="s">
        <v>447</v>
      </c>
      <c r="G902" t="s">
        <v>447</v>
      </c>
      <c r="H902" t="s">
        <v>447</v>
      </c>
      <c r="I902" t="s">
        <v>447</v>
      </c>
      <c r="J902" t="s">
        <v>447</v>
      </c>
    </row>
    <row r="903" spans="1:10" ht="12.75">
      <c r="A903" t="s">
        <v>5315</v>
      </c>
      <c r="B903" t="s">
        <v>447</v>
      </c>
      <c r="C903" t="s">
        <v>447</v>
      </c>
      <c r="D903" t="s">
        <v>447</v>
      </c>
      <c r="E903" t="b">
        <v>0</v>
      </c>
      <c r="F903" t="s">
        <v>447</v>
      </c>
      <c r="G903" t="s">
        <v>447</v>
      </c>
      <c r="H903" t="s">
        <v>447</v>
      </c>
      <c r="I903" t="s">
        <v>447</v>
      </c>
      <c r="J903" t="s">
        <v>447</v>
      </c>
    </row>
    <row r="904" spans="1:10" ht="12.75">
      <c r="A904" t="s">
        <v>5316</v>
      </c>
      <c r="B904" t="s">
        <v>447</v>
      </c>
      <c r="C904" t="s">
        <v>447</v>
      </c>
      <c r="D904" t="s">
        <v>447</v>
      </c>
      <c r="E904" t="b">
        <v>0</v>
      </c>
      <c r="F904" t="s">
        <v>447</v>
      </c>
      <c r="G904" t="s">
        <v>447</v>
      </c>
      <c r="H904" t="s">
        <v>447</v>
      </c>
      <c r="I904" t="s">
        <v>447</v>
      </c>
      <c r="J904" t="s">
        <v>447</v>
      </c>
    </row>
    <row r="905" spans="1:10" ht="12.75">
      <c r="A905" t="s">
        <v>5317</v>
      </c>
      <c r="B905" t="s">
        <v>447</v>
      </c>
      <c r="C905" t="s">
        <v>447</v>
      </c>
      <c r="D905" t="s">
        <v>447</v>
      </c>
      <c r="E905" t="b">
        <v>0</v>
      </c>
      <c r="F905" t="s">
        <v>447</v>
      </c>
      <c r="G905" t="s">
        <v>447</v>
      </c>
      <c r="H905" t="s">
        <v>447</v>
      </c>
      <c r="I905" t="s">
        <v>447</v>
      </c>
      <c r="J905" t="s">
        <v>447</v>
      </c>
    </row>
    <row r="906" spans="1:10" ht="12.75">
      <c r="A906" t="s">
        <v>5318</v>
      </c>
      <c r="B906" t="s">
        <v>447</v>
      </c>
      <c r="C906" t="s">
        <v>447</v>
      </c>
      <c r="D906" t="s">
        <v>447</v>
      </c>
      <c r="E906" t="b">
        <v>0</v>
      </c>
      <c r="F906" t="s">
        <v>447</v>
      </c>
      <c r="G906" t="s">
        <v>447</v>
      </c>
      <c r="H906" t="s">
        <v>447</v>
      </c>
      <c r="I906" t="s">
        <v>447</v>
      </c>
      <c r="J906" t="s">
        <v>447</v>
      </c>
    </row>
    <row r="907" spans="1:10" ht="12.75">
      <c r="A907" t="s">
        <v>5319</v>
      </c>
      <c r="B907" t="s">
        <v>447</v>
      </c>
      <c r="C907" t="s">
        <v>447</v>
      </c>
      <c r="D907" t="s">
        <v>447</v>
      </c>
      <c r="E907" t="b">
        <v>0</v>
      </c>
      <c r="F907" t="s">
        <v>447</v>
      </c>
      <c r="G907" t="s">
        <v>447</v>
      </c>
      <c r="H907" t="s">
        <v>447</v>
      </c>
      <c r="I907" t="s">
        <v>447</v>
      </c>
      <c r="J907" t="s">
        <v>447</v>
      </c>
    </row>
    <row r="908" spans="1:10" ht="12.75">
      <c r="A908" t="s">
        <v>5320</v>
      </c>
      <c r="B908" t="s">
        <v>447</v>
      </c>
      <c r="C908" t="s">
        <v>447</v>
      </c>
      <c r="D908" t="s">
        <v>447</v>
      </c>
      <c r="E908" t="b">
        <v>0</v>
      </c>
      <c r="F908" t="s">
        <v>447</v>
      </c>
      <c r="G908" t="s">
        <v>447</v>
      </c>
      <c r="H908" t="s">
        <v>447</v>
      </c>
      <c r="I908" t="s">
        <v>447</v>
      </c>
      <c r="J908" t="s">
        <v>447</v>
      </c>
    </row>
    <row r="909" spans="1:10" ht="12.75">
      <c r="A909" t="s">
        <v>5321</v>
      </c>
      <c r="B909" t="s">
        <v>447</v>
      </c>
      <c r="C909" t="s">
        <v>447</v>
      </c>
      <c r="D909" t="s">
        <v>447</v>
      </c>
      <c r="E909" t="b">
        <v>0</v>
      </c>
      <c r="F909" t="s">
        <v>447</v>
      </c>
      <c r="G909" t="s">
        <v>447</v>
      </c>
      <c r="H909" t="s">
        <v>447</v>
      </c>
      <c r="I909" t="s">
        <v>447</v>
      </c>
      <c r="J909" t="s">
        <v>447</v>
      </c>
    </row>
    <row r="910" spans="1:10" ht="12.75">
      <c r="A910" t="s">
        <v>5322</v>
      </c>
      <c r="B910" t="s">
        <v>447</v>
      </c>
      <c r="C910" t="s">
        <v>447</v>
      </c>
      <c r="D910" t="s">
        <v>447</v>
      </c>
      <c r="E910" t="b">
        <v>0</v>
      </c>
      <c r="F910" t="s">
        <v>447</v>
      </c>
      <c r="G910" t="s">
        <v>447</v>
      </c>
      <c r="H910" t="s">
        <v>447</v>
      </c>
      <c r="I910" t="s">
        <v>447</v>
      </c>
      <c r="J910" t="s">
        <v>447</v>
      </c>
    </row>
    <row r="911" spans="1:10" ht="12.75">
      <c r="A911" t="s">
        <v>5323</v>
      </c>
      <c r="B911" t="s">
        <v>447</v>
      </c>
      <c r="C911" t="s">
        <v>447</v>
      </c>
      <c r="D911" t="s">
        <v>447</v>
      </c>
      <c r="E911" t="b">
        <v>0</v>
      </c>
      <c r="F911" t="s">
        <v>447</v>
      </c>
      <c r="G911" t="s">
        <v>447</v>
      </c>
      <c r="H911" t="s">
        <v>447</v>
      </c>
      <c r="I911" t="s">
        <v>447</v>
      </c>
      <c r="J911" t="s">
        <v>447</v>
      </c>
    </row>
    <row r="912" spans="1:10" ht="12.75">
      <c r="A912" t="s">
        <v>5324</v>
      </c>
      <c r="B912" t="s">
        <v>447</v>
      </c>
      <c r="C912" t="s">
        <v>447</v>
      </c>
      <c r="D912" t="s">
        <v>447</v>
      </c>
      <c r="E912" t="b">
        <v>0</v>
      </c>
      <c r="F912" t="s">
        <v>447</v>
      </c>
      <c r="G912" t="s">
        <v>447</v>
      </c>
      <c r="H912" t="s">
        <v>447</v>
      </c>
      <c r="I912" t="s">
        <v>447</v>
      </c>
      <c r="J912" t="s">
        <v>447</v>
      </c>
    </row>
    <row r="913" spans="1:10" ht="12.75">
      <c r="A913" t="s">
        <v>5325</v>
      </c>
      <c r="B913" t="s">
        <v>447</v>
      </c>
      <c r="C913" t="s">
        <v>447</v>
      </c>
      <c r="D913" t="s">
        <v>447</v>
      </c>
      <c r="E913" t="b">
        <v>0</v>
      </c>
      <c r="F913" t="s">
        <v>447</v>
      </c>
      <c r="G913" t="s">
        <v>447</v>
      </c>
      <c r="H913" t="s">
        <v>447</v>
      </c>
      <c r="I913" t="s">
        <v>447</v>
      </c>
      <c r="J913" t="s">
        <v>447</v>
      </c>
    </row>
    <row r="914" spans="1:10" ht="12.75">
      <c r="A914" t="s">
        <v>5326</v>
      </c>
      <c r="B914" t="s">
        <v>447</v>
      </c>
      <c r="C914" t="s">
        <v>447</v>
      </c>
      <c r="D914" t="s">
        <v>447</v>
      </c>
      <c r="E914" t="b">
        <v>0</v>
      </c>
      <c r="F914" t="s">
        <v>447</v>
      </c>
      <c r="G914" t="s">
        <v>447</v>
      </c>
      <c r="H914" t="s">
        <v>447</v>
      </c>
      <c r="I914" t="s">
        <v>447</v>
      </c>
      <c r="J914" t="s">
        <v>447</v>
      </c>
    </row>
    <row r="915" spans="1:10" ht="12.75">
      <c r="A915" t="s">
        <v>5327</v>
      </c>
      <c r="B915" t="s">
        <v>447</v>
      </c>
      <c r="C915" t="s">
        <v>447</v>
      </c>
      <c r="D915" t="s">
        <v>447</v>
      </c>
      <c r="E915" t="b">
        <v>0</v>
      </c>
      <c r="F915" t="s">
        <v>447</v>
      </c>
      <c r="G915" t="s">
        <v>447</v>
      </c>
      <c r="H915" t="s">
        <v>447</v>
      </c>
      <c r="I915" t="s">
        <v>447</v>
      </c>
      <c r="J915" t="s">
        <v>447</v>
      </c>
    </row>
    <row r="916" spans="1:10" ht="12.75">
      <c r="A916" t="s">
        <v>5328</v>
      </c>
      <c r="B916" t="s">
        <v>447</v>
      </c>
      <c r="C916" t="s">
        <v>447</v>
      </c>
      <c r="D916" t="s">
        <v>447</v>
      </c>
      <c r="E916" t="b">
        <v>0</v>
      </c>
      <c r="F916" t="s">
        <v>447</v>
      </c>
      <c r="G916" t="s">
        <v>447</v>
      </c>
      <c r="H916" t="s">
        <v>447</v>
      </c>
      <c r="I916" t="s">
        <v>447</v>
      </c>
      <c r="J916" t="s">
        <v>447</v>
      </c>
    </row>
    <row r="917" spans="1:10" ht="12.75">
      <c r="A917" t="s">
        <v>5329</v>
      </c>
      <c r="B917" t="s">
        <v>447</v>
      </c>
      <c r="C917" t="s">
        <v>447</v>
      </c>
      <c r="D917" t="s">
        <v>447</v>
      </c>
      <c r="E917" t="b">
        <v>0</v>
      </c>
      <c r="F917" t="s">
        <v>447</v>
      </c>
      <c r="G917" t="s">
        <v>447</v>
      </c>
      <c r="H917" t="s">
        <v>447</v>
      </c>
      <c r="I917" t="s">
        <v>447</v>
      </c>
      <c r="J917" t="s">
        <v>447</v>
      </c>
    </row>
    <row r="918" spans="1:10" ht="12.75">
      <c r="A918" t="s">
        <v>5330</v>
      </c>
      <c r="B918" t="s">
        <v>447</v>
      </c>
      <c r="C918" t="s">
        <v>447</v>
      </c>
      <c r="D918" t="s">
        <v>447</v>
      </c>
      <c r="E918" t="b">
        <v>0</v>
      </c>
      <c r="F918" t="s">
        <v>447</v>
      </c>
      <c r="G918" t="s">
        <v>447</v>
      </c>
      <c r="H918" t="s">
        <v>447</v>
      </c>
      <c r="I918" t="s">
        <v>447</v>
      </c>
      <c r="J918" t="s">
        <v>447</v>
      </c>
    </row>
    <row r="919" spans="1:10" ht="12.75">
      <c r="A919" t="s">
        <v>5331</v>
      </c>
      <c r="B919" t="s">
        <v>447</v>
      </c>
      <c r="C919" t="s">
        <v>447</v>
      </c>
      <c r="D919" t="s">
        <v>447</v>
      </c>
      <c r="E919" t="b">
        <v>0</v>
      </c>
      <c r="F919" t="s">
        <v>447</v>
      </c>
      <c r="G919" t="s">
        <v>447</v>
      </c>
      <c r="H919" t="s">
        <v>447</v>
      </c>
      <c r="I919" t="s">
        <v>447</v>
      </c>
      <c r="J919" t="s">
        <v>447</v>
      </c>
    </row>
    <row r="920" spans="1:10" ht="12.75">
      <c r="A920" t="s">
        <v>5332</v>
      </c>
      <c r="B920" t="s">
        <v>447</v>
      </c>
      <c r="C920" t="s">
        <v>447</v>
      </c>
      <c r="D920" t="s">
        <v>447</v>
      </c>
      <c r="E920" t="b">
        <v>0</v>
      </c>
      <c r="F920" t="s">
        <v>447</v>
      </c>
      <c r="G920" t="s">
        <v>447</v>
      </c>
      <c r="H920" t="s">
        <v>447</v>
      </c>
      <c r="I920" t="s">
        <v>447</v>
      </c>
      <c r="J920" t="s">
        <v>447</v>
      </c>
    </row>
    <row r="921" spans="1:10" ht="12.75">
      <c r="A921" t="s">
        <v>5333</v>
      </c>
      <c r="B921" t="s">
        <v>447</v>
      </c>
      <c r="C921" t="s">
        <v>447</v>
      </c>
      <c r="D921" t="s">
        <v>447</v>
      </c>
      <c r="E921" t="b">
        <v>0</v>
      </c>
      <c r="F921" t="s">
        <v>447</v>
      </c>
      <c r="G921" t="s">
        <v>447</v>
      </c>
      <c r="H921" t="s">
        <v>447</v>
      </c>
      <c r="I921" t="s">
        <v>447</v>
      </c>
      <c r="J921" t="s">
        <v>447</v>
      </c>
    </row>
    <row r="922" spans="1:10" ht="12.75">
      <c r="A922" t="s">
        <v>5334</v>
      </c>
      <c r="B922" t="s">
        <v>447</v>
      </c>
      <c r="C922" t="s">
        <v>447</v>
      </c>
      <c r="D922" t="s">
        <v>447</v>
      </c>
      <c r="E922" t="b">
        <v>0</v>
      </c>
      <c r="F922" t="s">
        <v>447</v>
      </c>
      <c r="G922" t="s">
        <v>447</v>
      </c>
      <c r="H922" t="s">
        <v>447</v>
      </c>
      <c r="I922" t="s">
        <v>447</v>
      </c>
      <c r="J922" t="s">
        <v>447</v>
      </c>
    </row>
    <row r="923" spans="1:10" ht="12.75">
      <c r="A923" t="s">
        <v>5335</v>
      </c>
      <c r="B923" t="s">
        <v>447</v>
      </c>
      <c r="C923" t="s">
        <v>447</v>
      </c>
      <c r="D923" t="s">
        <v>447</v>
      </c>
      <c r="E923" t="b">
        <v>0</v>
      </c>
      <c r="F923" t="s">
        <v>447</v>
      </c>
      <c r="G923" t="s">
        <v>447</v>
      </c>
      <c r="H923" t="s">
        <v>447</v>
      </c>
      <c r="I923" t="s">
        <v>447</v>
      </c>
      <c r="J923" t="s">
        <v>447</v>
      </c>
    </row>
    <row r="924" spans="1:10" ht="12.75">
      <c r="A924" t="s">
        <v>5336</v>
      </c>
      <c r="B924" t="s">
        <v>447</v>
      </c>
      <c r="C924" t="s">
        <v>447</v>
      </c>
      <c r="D924" t="s">
        <v>447</v>
      </c>
      <c r="E924" t="b">
        <v>0</v>
      </c>
      <c r="F924" t="s">
        <v>447</v>
      </c>
      <c r="G924" t="s">
        <v>447</v>
      </c>
      <c r="H924" t="s">
        <v>447</v>
      </c>
      <c r="I924" t="s">
        <v>447</v>
      </c>
      <c r="J924" t="s">
        <v>447</v>
      </c>
    </row>
    <row r="925" spans="1:10" ht="12.75">
      <c r="A925" t="s">
        <v>5337</v>
      </c>
      <c r="B925" t="s">
        <v>447</v>
      </c>
      <c r="C925" t="s">
        <v>447</v>
      </c>
      <c r="D925" t="s">
        <v>447</v>
      </c>
      <c r="E925" t="b">
        <v>0</v>
      </c>
      <c r="F925" t="s">
        <v>447</v>
      </c>
      <c r="G925" t="s">
        <v>447</v>
      </c>
      <c r="H925" t="s">
        <v>447</v>
      </c>
      <c r="I925" t="s">
        <v>447</v>
      </c>
      <c r="J925" t="s">
        <v>447</v>
      </c>
    </row>
    <row r="926" spans="1:10" ht="12.75">
      <c r="A926" t="s">
        <v>5338</v>
      </c>
      <c r="B926" t="s">
        <v>447</v>
      </c>
      <c r="C926" t="s">
        <v>447</v>
      </c>
      <c r="D926" t="s">
        <v>447</v>
      </c>
      <c r="E926" t="b">
        <v>0</v>
      </c>
      <c r="F926" t="s">
        <v>447</v>
      </c>
      <c r="G926" t="s">
        <v>447</v>
      </c>
      <c r="H926" t="s">
        <v>447</v>
      </c>
      <c r="I926" t="s">
        <v>447</v>
      </c>
      <c r="J926" t="s">
        <v>447</v>
      </c>
    </row>
    <row r="927" spans="1:10" ht="12.75">
      <c r="A927" t="s">
        <v>5339</v>
      </c>
      <c r="B927" t="s">
        <v>447</v>
      </c>
      <c r="C927" t="s">
        <v>447</v>
      </c>
      <c r="D927" t="s">
        <v>447</v>
      </c>
      <c r="E927" t="b">
        <v>0</v>
      </c>
      <c r="F927" t="s">
        <v>447</v>
      </c>
      <c r="G927" t="s">
        <v>447</v>
      </c>
      <c r="H927" t="s">
        <v>447</v>
      </c>
      <c r="I927" t="s">
        <v>447</v>
      </c>
      <c r="J927" t="s">
        <v>447</v>
      </c>
    </row>
    <row r="928" spans="1:10" ht="12.75">
      <c r="A928" t="s">
        <v>5340</v>
      </c>
      <c r="B928" t="s">
        <v>447</v>
      </c>
      <c r="C928" t="s">
        <v>447</v>
      </c>
      <c r="D928" t="s">
        <v>447</v>
      </c>
      <c r="E928" t="b">
        <v>0</v>
      </c>
      <c r="F928" t="s">
        <v>447</v>
      </c>
      <c r="G928" t="s">
        <v>447</v>
      </c>
      <c r="H928" t="s">
        <v>447</v>
      </c>
      <c r="I928" t="s">
        <v>447</v>
      </c>
      <c r="J928" t="s">
        <v>447</v>
      </c>
    </row>
    <row r="929" spans="1:10" ht="12.75">
      <c r="A929" t="s">
        <v>5341</v>
      </c>
      <c r="B929" t="s">
        <v>447</v>
      </c>
      <c r="C929" t="s">
        <v>447</v>
      </c>
      <c r="D929" t="s">
        <v>447</v>
      </c>
      <c r="E929" t="b">
        <v>0</v>
      </c>
      <c r="F929" t="s">
        <v>447</v>
      </c>
      <c r="G929" t="s">
        <v>447</v>
      </c>
      <c r="H929" t="s">
        <v>447</v>
      </c>
      <c r="I929" t="s">
        <v>447</v>
      </c>
      <c r="J929" t="s">
        <v>447</v>
      </c>
    </row>
    <row r="930" spans="1:10" ht="12.75">
      <c r="A930" t="s">
        <v>5342</v>
      </c>
      <c r="B930" t="s">
        <v>447</v>
      </c>
      <c r="C930" t="s">
        <v>447</v>
      </c>
      <c r="D930" t="s">
        <v>447</v>
      </c>
      <c r="E930" t="b">
        <v>0</v>
      </c>
      <c r="F930" t="s">
        <v>447</v>
      </c>
      <c r="G930" t="s">
        <v>447</v>
      </c>
      <c r="H930" t="s">
        <v>447</v>
      </c>
      <c r="I930" t="s">
        <v>447</v>
      </c>
      <c r="J930" t="s">
        <v>447</v>
      </c>
    </row>
    <row r="931" spans="1:10" ht="12.75">
      <c r="A931" t="s">
        <v>5343</v>
      </c>
      <c r="B931" t="s">
        <v>447</v>
      </c>
      <c r="C931" t="s">
        <v>447</v>
      </c>
      <c r="D931" t="s">
        <v>447</v>
      </c>
      <c r="E931" t="b">
        <v>0</v>
      </c>
      <c r="F931" t="s">
        <v>447</v>
      </c>
      <c r="G931" t="s">
        <v>447</v>
      </c>
      <c r="H931" t="s">
        <v>447</v>
      </c>
      <c r="I931" t="s">
        <v>447</v>
      </c>
      <c r="J931" t="s">
        <v>447</v>
      </c>
    </row>
    <row r="932" spans="1:10" ht="12.75">
      <c r="A932" t="s">
        <v>5344</v>
      </c>
      <c r="B932" t="s">
        <v>447</v>
      </c>
      <c r="C932" t="s">
        <v>447</v>
      </c>
      <c r="D932" t="s">
        <v>447</v>
      </c>
      <c r="E932" t="b">
        <v>0</v>
      </c>
      <c r="F932" t="s">
        <v>447</v>
      </c>
      <c r="G932" t="s">
        <v>447</v>
      </c>
      <c r="H932" t="s">
        <v>447</v>
      </c>
      <c r="I932" t="s">
        <v>447</v>
      </c>
      <c r="J932" t="s">
        <v>447</v>
      </c>
    </row>
    <row r="933" spans="1:10" ht="12.75">
      <c r="A933" t="s">
        <v>5345</v>
      </c>
      <c r="B933" t="s">
        <v>447</v>
      </c>
      <c r="C933" t="s">
        <v>447</v>
      </c>
      <c r="D933" t="s">
        <v>447</v>
      </c>
      <c r="E933" t="b">
        <v>0</v>
      </c>
      <c r="F933" t="s">
        <v>447</v>
      </c>
      <c r="G933" t="s">
        <v>447</v>
      </c>
      <c r="H933" t="s">
        <v>447</v>
      </c>
      <c r="I933" t="s">
        <v>447</v>
      </c>
      <c r="J933" t="s">
        <v>447</v>
      </c>
    </row>
    <row r="934" spans="1:10" ht="12.75">
      <c r="A934" t="s">
        <v>5346</v>
      </c>
      <c r="B934" t="s">
        <v>447</v>
      </c>
      <c r="C934" t="s">
        <v>447</v>
      </c>
      <c r="D934" t="s">
        <v>447</v>
      </c>
      <c r="E934" t="b">
        <v>0</v>
      </c>
      <c r="F934" t="s">
        <v>447</v>
      </c>
      <c r="G934" t="s">
        <v>447</v>
      </c>
      <c r="H934" t="s">
        <v>447</v>
      </c>
      <c r="I934" t="s">
        <v>447</v>
      </c>
      <c r="J934" t="s">
        <v>447</v>
      </c>
    </row>
    <row r="935" spans="1:10" ht="12.75">
      <c r="A935" t="s">
        <v>5347</v>
      </c>
      <c r="B935" t="s">
        <v>447</v>
      </c>
      <c r="C935" t="s">
        <v>447</v>
      </c>
      <c r="D935" t="s">
        <v>447</v>
      </c>
      <c r="E935" t="b">
        <v>0</v>
      </c>
      <c r="F935" t="s">
        <v>447</v>
      </c>
      <c r="G935" t="s">
        <v>447</v>
      </c>
      <c r="H935" t="s">
        <v>447</v>
      </c>
      <c r="I935" t="s">
        <v>447</v>
      </c>
      <c r="J935" t="s">
        <v>447</v>
      </c>
    </row>
    <row r="936" spans="1:10" ht="12.75">
      <c r="A936" t="s">
        <v>5348</v>
      </c>
      <c r="B936" t="s">
        <v>447</v>
      </c>
      <c r="C936" t="s">
        <v>447</v>
      </c>
      <c r="D936" t="s">
        <v>447</v>
      </c>
      <c r="E936" t="b">
        <v>0</v>
      </c>
      <c r="F936" t="s">
        <v>447</v>
      </c>
      <c r="G936" t="s">
        <v>447</v>
      </c>
      <c r="H936" t="s">
        <v>447</v>
      </c>
      <c r="I936" t="s">
        <v>447</v>
      </c>
      <c r="J936" t="s">
        <v>447</v>
      </c>
    </row>
    <row r="937" spans="1:10" ht="12.75">
      <c r="A937" t="s">
        <v>5349</v>
      </c>
      <c r="B937" t="s">
        <v>447</v>
      </c>
      <c r="C937" t="s">
        <v>447</v>
      </c>
      <c r="D937" t="s">
        <v>447</v>
      </c>
      <c r="E937" t="b">
        <v>0</v>
      </c>
      <c r="F937" t="s">
        <v>447</v>
      </c>
      <c r="G937" t="s">
        <v>447</v>
      </c>
      <c r="H937" t="s">
        <v>447</v>
      </c>
      <c r="I937" t="s">
        <v>447</v>
      </c>
      <c r="J937" t="s">
        <v>447</v>
      </c>
    </row>
    <row r="938" spans="1:10" ht="12.75">
      <c r="A938" t="s">
        <v>5350</v>
      </c>
      <c r="B938" t="s">
        <v>447</v>
      </c>
      <c r="C938" t="s">
        <v>447</v>
      </c>
      <c r="D938" t="s">
        <v>447</v>
      </c>
      <c r="E938" t="b">
        <v>0</v>
      </c>
      <c r="F938" t="s">
        <v>447</v>
      </c>
      <c r="G938" t="s">
        <v>447</v>
      </c>
      <c r="H938" t="s">
        <v>447</v>
      </c>
      <c r="I938" t="s">
        <v>447</v>
      </c>
      <c r="J938" t="s">
        <v>447</v>
      </c>
    </row>
    <row r="939" spans="1:10" ht="12.75">
      <c r="A939" t="s">
        <v>5351</v>
      </c>
      <c r="B939" t="s">
        <v>447</v>
      </c>
      <c r="C939" t="s">
        <v>447</v>
      </c>
      <c r="D939" t="s">
        <v>447</v>
      </c>
      <c r="E939" t="b">
        <v>0</v>
      </c>
      <c r="F939" t="s">
        <v>447</v>
      </c>
      <c r="G939" t="s">
        <v>447</v>
      </c>
      <c r="H939" t="s">
        <v>447</v>
      </c>
      <c r="I939" t="s">
        <v>447</v>
      </c>
      <c r="J939" t="s">
        <v>447</v>
      </c>
    </row>
    <row r="940" spans="1:10" ht="12.75">
      <c r="A940" t="s">
        <v>5352</v>
      </c>
      <c r="B940" t="s">
        <v>447</v>
      </c>
      <c r="C940" t="s">
        <v>447</v>
      </c>
      <c r="D940" t="s">
        <v>447</v>
      </c>
      <c r="E940" t="b">
        <v>0</v>
      </c>
      <c r="F940" t="s">
        <v>447</v>
      </c>
      <c r="G940" t="s">
        <v>447</v>
      </c>
      <c r="H940" t="s">
        <v>447</v>
      </c>
      <c r="I940" t="s">
        <v>447</v>
      </c>
      <c r="J940" t="s">
        <v>447</v>
      </c>
    </row>
    <row r="941" spans="1:10" ht="12.75">
      <c r="A941" t="s">
        <v>5353</v>
      </c>
      <c r="B941" t="s">
        <v>447</v>
      </c>
      <c r="C941" t="s">
        <v>447</v>
      </c>
      <c r="D941" t="s">
        <v>447</v>
      </c>
      <c r="E941" t="b">
        <v>0</v>
      </c>
      <c r="F941" t="s">
        <v>447</v>
      </c>
      <c r="G941" t="s">
        <v>447</v>
      </c>
      <c r="H941" t="s">
        <v>447</v>
      </c>
      <c r="I941" t="s">
        <v>447</v>
      </c>
      <c r="J941" t="s">
        <v>447</v>
      </c>
    </row>
    <row r="942" spans="1:10" ht="12.75">
      <c r="A942" t="s">
        <v>5354</v>
      </c>
      <c r="B942" t="s">
        <v>447</v>
      </c>
      <c r="C942" t="s">
        <v>447</v>
      </c>
      <c r="D942" t="s">
        <v>447</v>
      </c>
      <c r="E942" t="b">
        <v>0</v>
      </c>
      <c r="F942" t="s">
        <v>447</v>
      </c>
      <c r="G942" t="s">
        <v>447</v>
      </c>
      <c r="H942" t="s">
        <v>447</v>
      </c>
      <c r="I942" t="s">
        <v>447</v>
      </c>
      <c r="J942" t="s">
        <v>447</v>
      </c>
    </row>
    <row r="943" spans="1:10" ht="12.75">
      <c r="A943" t="s">
        <v>5355</v>
      </c>
      <c r="B943" t="s">
        <v>447</v>
      </c>
      <c r="C943" t="s">
        <v>447</v>
      </c>
      <c r="D943" t="s">
        <v>447</v>
      </c>
      <c r="E943" t="b">
        <v>0</v>
      </c>
      <c r="F943" t="s">
        <v>447</v>
      </c>
      <c r="G943" t="s">
        <v>447</v>
      </c>
      <c r="H943" t="s">
        <v>447</v>
      </c>
      <c r="I943" t="s">
        <v>447</v>
      </c>
      <c r="J943" t="s">
        <v>447</v>
      </c>
    </row>
    <row r="944" spans="1:10" ht="12.75">
      <c r="A944" t="s">
        <v>5356</v>
      </c>
      <c r="B944" t="s">
        <v>447</v>
      </c>
      <c r="C944" t="s">
        <v>447</v>
      </c>
      <c r="D944" t="s">
        <v>447</v>
      </c>
      <c r="E944" t="b">
        <v>0</v>
      </c>
      <c r="F944" t="s">
        <v>447</v>
      </c>
      <c r="G944" t="s">
        <v>447</v>
      </c>
      <c r="H944" t="s">
        <v>447</v>
      </c>
      <c r="I944" t="s">
        <v>447</v>
      </c>
      <c r="J944" t="s">
        <v>447</v>
      </c>
    </row>
    <row r="945" spans="1:10" ht="12.75">
      <c r="A945" t="s">
        <v>5357</v>
      </c>
      <c r="B945" t="s">
        <v>447</v>
      </c>
      <c r="C945" t="s">
        <v>447</v>
      </c>
      <c r="D945" t="s">
        <v>447</v>
      </c>
      <c r="E945" t="b">
        <v>0</v>
      </c>
      <c r="F945" t="s">
        <v>447</v>
      </c>
      <c r="G945" t="s">
        <v>447</v>
      </c>
      <c r="H945" t="s">
        <v>447</v>
      </c>
      <c r="I945" t="s">
        <v>447</v>
      </c>
      <c r="J945" t="s">
        <v>447</v>
      </c>
    </row>
    <row r="946" spans="1:10" ht="12.75">
      <c r="A946" t="s">
        <v>5358</v>
      </c>
      <c r="B946" t="s">
        <v>447</v>
      </c>
      <c r="C946" t="s">
        <v>447</v>
      </c>
      <c r="D946" t="s">
        <v>447</v>
      </c>
      <c r="E946" t="b">
        <v>0</v>
      </c>
      <c r="F946" t="s">
        <v>447</v>
      </c>
      <c r="G946" t="s">
        <v>447</v>
      </c>
      <c r="H946" t="s">
        <v>447</v>
      </c>
      <c r="I946" t="s">
        <v>447</v>
      </c>
      <c r="J946" t="s">
        <v>447</v>
      </c>
    </row>
    <row r="947" spans="1:10" ht="12.75">
      <c r="A947" t="s">
        <v>5359</v>
      </c>
      <c r="B947" t="s">
        <v>447</v>
      </c>
      <c r="C947" t="s">
        <v>447</v>
      </c>
      <c r="D947" t="s">
        <v>447</v>
      </c>
      <c r="E947" t="b">
        <v>0</v>
      </c>
      <c r="F947" t="s">
        <v>447</v>
      </c>
      <c r="G947" t="s">
        <v>447</v>
      </c>
      <c r="H947" t="s">
        <v>447</v>
      </c>
      <c r="I947" t="s">
        <v>447</v>
      </c>
      <c r="J947" t="s">
        <v>447</v>
      </c>
    </row>
    <row r="948" spans="1:10" ht="12.75">
      <c r="A948" t="s">
        <v>5360</v>
      </c>
      <c r="B948" t="s">
        <v>447</v>
      </c>
      <c r="C948" t="s">
        <v>447</v>
      </c>
      <c r="D948" t="s">
        <v>447</v>
      </c>
      <c r="E948" t="b">
        <v>0</v>
      </c>
      <c r="F948" t="s">
        <v>447</v>
      </c>
      <c r="G948" t="s">
        <v>447</v>
      </c>
      <c r="H948" t="s">
        <v>447</v>
      </c>
      <c r="I948" t="s">
        <v>447</v>
      </c>
      <c r="J948" t="s">
        <v>447</v>
      </c>
    </row>
    <row r="949" spans="1:10" ht="12.75">
      <c r="A949" t="s">
        <v>5361</v>
      </c>
      <c r="B949" t="s">
        <v>447</v>
      </c>
      <c r="C949" t="s">
        <v>447</v>
      </c>
      <c r="D949" t="s">
        <v>447</v>
      </c>
      <c r="E949" t="b">
        <v>0</v>
      </c>
      <c r="F949" t="s">
        <v>447</v>
      </c>
      <c r="G949" t="s">
        <v>447</v>
      </c>
      <c r="H949" t="s">
        <v>447</v>
      </c>
      <c r="I949" t="s">
        <v>447</v>
      </c>
      <c r="J949" t="s">
        <v>447</v>
      </c>
    </row>
    <row r="950" spans="1:10" ht="12.75">
      <c r="A950" t="s">
        <v>5362</v>
      </c>
      <c r="B950" t="s">
        <v>447</v>
      </c>
      <c r="C950" t="s">
        <v>447</v>
      </c>
      <c r="D950" t="s">
        <v>447</v>
      </c>
      <c r="E950" t="b">
        <v>0</v>
      </c>
      <c r="F950" t="s">
        <v>447</v>
      </c>
      <c r="G950" t="s">
        <v>447</v>
      </c>
      <c r="H950" t="s">
        <v>447</v>
      </c>
      <c r="I950" t="s">
        <v>447</v>
      </c>
      <c r="J950" t="s">
        <v>447</v>
      </c>
    </row>
    <row r="951" spans="1:10" ht="12.75">
      <c r="A951" t="s">
        <v>5363</v>
      </c>
      <c r="B951" t="s">
        <v>447</v>
      </c>
      <c r="C951" t="s">
        <v>447</v>
      </c>
      <c r="D951" t="s">
        <v>447</v>
      </c>
      <c r="E951" t="b">
        <v>0</v>
      </c>
      <c r="F951" t="s">
        <v>447</v>
      </c>
      <c r="G951" t="s">
        <v>447</v>
      </c>
      <c r="H951" t="s">
        <v>447</v>
      </c>
      <c r="I951" t="s">
        <v>447</v>
      </c>
      <c r="J951" t="s">
        <v>447</v>
      </c>
    </row>
    <row r="952" spans="1:10" ht="12.75">
      <c r="A952" t="s">
        <v>5364</v>
      </c>
      <c r="B952" t="s">
        <v>447</v>
      </c>
      <c r="C952" t="s">
        <v>447</v>
      </c>
      <c r="D952" t="s">
        <v>447</v>
      </c>
      <c r="E952" t="b">
        <v>0</v>
      </c>
      <c r="F952" t="s">
        <v>447</v>
      </c>
      <c r="G952" t="s">
        <v>447</v>
      </c>
      <c r="H952" t="s">
        <v>447</v>
      </c>
      <c r="I952" t="s">
        <v>447</v>
      </c>
      <c r="J952" t="s">
        <v>447</v>
      </c>
    </row>
    <row r="953" spans="1:10" ht="12.75">
      <c r="A953" t="s">
        <v>5365</v>
      </c>
      <c r="B953" t="s">
        <v>447</v>
      </c>
      <c r="C953" t="s">
        <v>447</v>
      </c>
      <c r="D953" t="s">
        <v>447</v>
      </c>
      <c r="E953" t="b">
        <v>0</v>
      </c>
      <c r="F953" t="s">
        <v>447</v>
      </c>
      <c r="G953" t="s">
        <v>447</v>
      </c>
      <c r="H953" t="s">
        <v>447</v>
      </c>
      <c r="I953" t="s">
        <v>447</v>
      </c>
      <c r="J953" t="s">
        <v>447</v>
      </c>
    </row>
    <row r="954" spans="1:10" ht="12.75">
      <c r="A954" t="s">
        <v>5366</v>
      </c>
      <c r="B954" t="s">
        <v>447</v>
      </c>
      <c r="C954" t="s">
        <v>447</v>
      </c>
      <c r="D954" t="s">
        <v>447</v>
      </c>
      <c r="E954" t="b">
        <v>0</v>
      </c>
      <c r="F954" t="s">
        <v>447</v>
      </c>
      <c r="G954" t="s">
        <v>447</v>
      </c>
      <c r="H954" t="s">
        <v>447</v>
      </c>
      <c r="I954" t="s">
        <v>447</v>
      </c>
      <c r="J954" t="s">
        <v>447</v>
      </c>
    </row>
    <row r="955" spans="1:10" ht="12.75">
      <c r="A955" t="s">
        <v>5367</v>
      </c>
      <c r="B955" t="s">
        <v>447</v>
      </c>
      <c r="C955" t="s">
        <v>447</v>
      </c>
      <c r="D955" t="s">
        <v>447</v>
      </c>
      <c r="E955" t="b">
        <v>0</v>
      </c>
      <c r="F955" t="s">
        <v>447</v>
      </c>
      <c r="G955" t="s">
        <v>447</v>
      </c>
      <c r="H955" t="s">
        <v>447</v>
      </c>
      <c r="I955" t="s">
        <v>447</v>
      </c>
      <c r="J955" t="s">
        <v>447</v>
      </c>
    </row>
    <row r="956" spans="1:10" ht="12.75">
      <c r="A956" t="s">
        <v>5368</v>
      </c>
      <c r="B956" t="s">
        <v>447</v>
      </c>
      <c r="C956" t="s">
        <v>447</v>
      </c>
      <c r="D956" t="s">
        <v>447</v>
      </c>
      <c r="E956" t="b">
        <v>0</v>
      </c>
      <c r="F956" t="s">
        <v>447</v>
      </c>
      <c r="G956" t="s">
        <v>447</v>
      </c>
      <c r="H956" t="s">
        <v>447</v>
      </c>
      <c r="I956" t="s">
        <v>447</v>
      </c>
      <c r="J956" t="s">
        <v>447</v>
      </c>
    </row>
    <row r="957" spans="1:10" ht="12.75">
      <c r="A957" t="s">
        <v>5369</v>
      </c>
      <c r="B957" t="s">
        <v>447</v>
      </c>
      <c r="C957" t="s">
        <v>447</v>
      </c>
      <c r="D957" t="s">
        <v>447</v>
      </c>
      <c r="E957" t="b">
        <v>0</v>
      </c>
      <c r="F957" t="s">
        <v>447</v>
      </c>
      <c r="G957" t="s">
        <v>447</v>
      </c>
      <c r="H957" t="s">
        <v>447</v>
      </c>
      <c r="I957" t="s">
        <v>447</v>
      </c>
      <c r="J957" t="s">
        <v>447</v>
      </c>
    </row>
    <row r="958" spans="1:10" ht="12.75">
      <c r="A958" t="s">
        <v>5370</v>
      </c>
      <c r="B958" t="s">
        <v>447</v>
      </c>
      <c r="C958" t="s">
        <v>447</v>
      </c>
      <c r="D958" t="s">
        <v>447</v>
      </c>
      <c r="E958" t="b">
        <v>0</v>
      </c>
      <c r="F958" t="s">
        <v>447</v>
      </c>
      <c r="G958" t="s">
        <v>447</v>
      </c>
      <c r="H958" t="s">
        <v>447</v>
      </c>
      <c r="I958" t="s">
        <v>447</v>
      </c>
      <c r="J958" t="s">
        <v>447</v>
      </c>
    </row>
    <row r="959" spans="1:10" ht="12.75">
      <c r="A959" t="s">
        <v>5371</v>
      </c>
      <c r="B959" t="s">
        <v>447</v>
      </c>
      <c r="C959" t="s">
        <v>447</v>
      </c>
      <c r="D959" t="s">
        <v>447</v>
      </c>
      <c r="E959" t="b">
        <v>0</v>
      </c>
      <c r="F959" t="s">
        <v>447</v>
      </c>
      <c r="G959" t="s">
        <v>447</v>
      </c>
      <c r="H959" t="s">
        <v>447</v>
      </c>
      <c r="I959" t="s">
        <v>447</v>
      </c>
      <c r="J959" t="s">
        <v>447</v>
      </c>
    </row>
    <row r="960" spans="1:10" ht="12.75">
      <c r="A960" t="s">
        <v>5372</v>
      </c>
      <c r="B960" t="s">
        <v>447</v>
      </c>
      <c r="C960" t="s">
        <v>447</v>
      </c>
      <c r="D960" t="s">
        <v>447</v>
      </c>
      <c r="E960" t="b">
        <v>0</v>
      </c>
      <c r="F960" t="s">
        <v>447</v>
      </c>
      <c r="G960" t="s">
        <v>447</v>
      </c>
      <c r="H960" t="s">
        <v>447</v>
      </c>
      <c r="I960" t="s">
        <v>447</v>
      </c>
      <c r="J960" t="s">
        <v>447</v>
      </c>
    </row>
    <row r="961" spans="1:10" ht="12.75">
      <c r="A961" t="s">
        <v>5373</v>
      </c>
      <c r="B961" t="s">
        <v>447</v>
      </c>
      <c r="C961" t="s">
        <v>447</v>
      </c>
      <c r="D961" t="s">
        <v>447</v>
      </c>
      <c r="E961" t="b">
        <v>0</v>
      </c>
      <c r="F961" t="s">
        <v>447</v>
      </c>
      <c r="G961" t="s">
        <v>447</v>
      </c>
      <c r="H961" t="s">
        <v>447</v>
      </c>
      <c r="I961" t="s">
        <v>447</v>
      </c>
      <c r="J961" t="s">
        <v>447</v>
      </c>
    </row>
    <row r="962" spans="1:10" ht="12.75">
      <c r="A962" t="s">
        <v>5374</v>
      </c>
      <c r="B962" t="s">
        <v>447</v>
      </c>
      <c r="C962" t="s">
        <v>447</v>
      </c>
      <c r="D962" t="s">
        <v>447</v>
      </c>
      <c r="E962" t="b">
        <v>0</v>
      </c>
      <c r="F962" t="s">
        <v>447</v>
      </c>
      <c r="G962" t="s">
        <v>447</v>
      </c>
      <c r="H962" t="s">
        <v>447</v>
      </c>
      <c r="I962" t="s">
        <v>447</v>
      </c>
      <c r="J962" t="s">
        <v>447</v>
      </c>
    </row>
    <row r="963" spans="1:10" ht="12.75">
      <c r="A963" t="s">
        <v>5375</v>
      </c>
      <c r="B963" t="s">
        <v>447</v>
      </c>
      <c r="C963" t="s">
        <v>447</v>
      </c>
      <c r="D963" t="s">
        <v>447</v>
      </c>
      <c r="E963" t="b">
        <v>0</v>
      </c>
      <c r="F963" t="s">
        <v>447</v>
      </c>
      <c r="G963" t="s">
        <v>447</v>
      </c>
      <c r="H963" t="s">
        <v>447</v>
      </c>
      <c r="I963" t="s">
        <v>447</v>
      </c>
      <c r="J963" t="s">
        <v>447</v>
      </c>
    </row>
    <row r="964" spans="1:10" ht="12.75">
      <c r="A964" t="s">
        <v>5376</v>
      </c>
      <c r="B964" t="s">
        <v>447</v>
      </c>
      <c r="C964" t="s">
        <v>447</v>
      </c>
      <c r="D964" t="s">
        <v>447</v>
      </c>
      <c r="E964" t="b">
        <v>0</v>
      </c>
      <c r="F964" t="s">
        <v>447</v>
      </c>
      <c r="G964" t="s">
        <v>447</v>
      </c>
      <c r="H964" t="s">
        <v>447</v>
      </c>
      <c r="I964" t="s">
        <v>447</v>
      </c>
      <c r="J964" t="s">
        <v>447</v>
      </c>
    </row>
    <row r="965" spans="1:10" ht="12.75">
      <c r="A965" t="s">
        <v>5377</v>
      </c>
      <c r="B965" t="s">
        <v>447</v>
      </c>
      <c r="C965" t="s">
        <v>447</v>
      </c>
      <c r="D965" t="s">
        <v>447</v>
      </c>
      <c r="E965" t="b">
        <v>0</v>
      </c>
      <c r="F965" t="s">
        <v>447</v>
      </c>
      <c r="G965" t="s">
        <v>447</v>
      </c>
      <c r="H965" t="s">
        <v>447</v>
      </c>
      <c r="I965" t="s">
        <v>447</v>
      </c>
      <c r="J965" t="s">
        <v>447</v>
      </c>
    </row>
    <row r="966" spans="1:10" ht="12.75">
      <c r="A966" t="s">
        <v>5378</v>
      </c>
      <c r="B966" t="s">
        <v>447</v>
      </c>
      <c r="C966" t="s">
        <v>447</v>
      </c>
      <c r="D966" t="s">
        <v>447</v>
      </c>
      <c r="E966" t="b">
        <v>0</v>
      </c>
      <c r="F966" t="s">
        <v>447</v>
      </c>
      <c r="G966" t="s">
        <v>447</v>
      </c>
      <c r="H966" t="s">
        <v>447</v>
      </c>
      <c r="I966" t="s">
        <v>447</v>
      </c>
      <c r="J966" t="s">
        <v>447</v>
      </c>
    </row>
    <row r="967" spans="1:10" ht="12.75">
      <c r="A967" t="s">
        <v>5379</v>
      </c>
      <c r="B967" t="s">
        <v>447</v>
      </c>
      <c r="C967" t="s">
        <v>447</v>
      </c>
      <c r="D967" t="s">
        <v>447</v>
      </c>
      <c r="E967" t="b">
        <v>0</v>
      </c>
      <c r="F967" t="s">
        <v>447</v>
      </c>
      <c r="G967" t="s">
        <v>447</v>
      </c>
      <c r="H967" t="s">
        <v>447</v>
      </c>
      <c r="I967" t="s">
        <v>447</v>
      </c>
      <c r="J967" t="s">
        <v>447</v>
      </c>
    </row>
    <row r="968" spans="1:10" ht="12.75">
      <c r="A968" t="s">
        <v>5380</v>
      </c>
      <c r="B968" t="s">
        <v>447</v>
      </c>
      <c r="C968" t="s">
        <v>447</v>
      </c>
      <c r="D968" t="s">
        <v>447</v>
      </c>
      <c r="E968" t="b">
        <v>0</v>
      </c>
      <c r="F968" t="s">
        <v>447</v>
      </c>
      <c r="G968" t="s">
        <v>447</v>
      </c>
      <c r="H968" t="s">
        <v>447</v>
      </c>
      <c r="I968" t="s">
        <v>447</v>
      </c>
      <c r="J968" t="s">
        <v>447</v>
      </c>
    </row>
    <row r="969" spans="1:10" ht="12.75">
      <c r="A969" t="s">
        <v>5381</v>
      </c>
      <c r="B969" t="s">
        <v>447</v>
      </c>
      <c r="C969" t="s">
        <v>447</v>
      </c>
      <c r="D969" t="s">
        <v>447</v>
      </c>
      <c r="E969" t="b">
        <v>0</v>
      </c>
      <c r="F969" t="s">
        <v>447</v>
      </c>
      <c r="G969" t="s">
        <v>447</v>
      </c>
      <c r="H969" t="s">
        <v>447</v>
      </c>
      <c r="I969" t="s">
        <v>447</v>
      </c>
      <c r="J969" t="s">
        <v>447</v>
      </c>
    </row>
    <row r="970" spans="1:10" ht="12.75">
      <c r="A970" t="s">
        <v>5382</v>
      </c>
      <c r="B970" t="s">
        <v>447</v>
      </c>
      <c r="C970" t="s">
        <v>447</v>
      </c>
      <c r="D970" t="s">
        <v>447</v>
      </c>
      <c r="E970" t="b">
        <v>0</v>
      </c>
      <c r="F970" t="s">
        <v>447</v>
      </c>
      <c r="G970" t="s">
        <v>447</v>
      </c>
      <c r="H970" t="s">
        <v>447</v>
      </c>
      <c r="I970" t="s">
        <v>447</v>
      </c>
      <c r="J970" t="s">
        <v>447</v>
      </c>
    </row>
    <row r="971" spans="1:10" ht="12.75">
      <c r="A971" t="s">
        <v>5383</v>
      </c>
      <c r="B971" t="s">
        <v>447</v>
      </c>
      <c r="C971" t="s">
        <v>447</v>
      </c>
      <c r="D971" t="s">
        <v>447</v>
      </c>
      <c r="E971" t="b">
        <v>0</v>
      </c>
      <c r="F971" t="s">
        <v>447</v>
      </c>
      <c r="G971" t="s">
        <v>447</v>
      </c>
      <c r="H971" t="s">
        <v>447</v>
      </c>
      <c r="I971" t="s">
        <v>447</v>
      </c>
      <c r="J971" t="s">
        <v>447</v>
      </c>
    </row>
    <row r="972" spans="1:10" ht="12.75">
      <c r="A972" t="s">
        <v>5384</v>
      </c>
      <c r="B972" t="s">
        <v>447</v>
      </c>
      <c r="C972" t="s">
        <v>447</v>
      </c>
      <c r="D972" t="s">
        <v>447</v>
      </c>
      <c r="E972" t="b">
        <v>0</v>
      </c>
      <c r="F972" t="s">
        <v>447</v>
      </c>
      <c r="G972" t="s">
        <v>447</v>
      </c>
      <c r="H972" t="s">
        <v>447</v>
      </c>
      <c r="I972" t="s">
        <v>447</v>
      </c>
      <c r="J972" t="s">
        <v>447</v>
      </c>
    </row>
    <row r="973" spans="1:10" ht="12.75">
      <c r="A973" t="s">
        <v>5385</v>
      </c>
      <c r="B973" t="s">
        <v>447</v>
      </c>
      <c r="C973" t="s">
        <v>447</v>
      </c>
      <c r="D973" t="s">
        <v>447</v>
      </c>
      <c r="E973" t="b">
        <v>0</v>
      </c>
      <c r="F973" t="s">
        <v>447</v>
      </c>
      <c r="G973" t="s">
        <v>447</v>
      </c>
      <c r="H973" t="s">
        <v>447</v>
      </c>
      <c r="I973" t="s">
        <v>447</v>
      </c>
      <c r="J973" t="s">
        <v>447</v>
      </c>
    </row>
    <row r="974" spans="1:10" ht="12.75">
      <c r="A974" t="s">
        <v>5386</v>
      </c>
      <c r="B974" t="s">
        <v>447</v>
      </c>
      <c r="C974" t="s">
        <v>447</v>
      </c>
      <c r="D974" t="s">
        <v>447</v>
      </c>
      <c r="E974" t="b">
        <v>0</v>
      </c>
      <c r="F974" t="s">
        <v>447</v>
      </c>
      <c r="G974" t="s">
        <v>447</v>
      </c>
      <c r="H974" t="s">
        <v>447</v>
      </c>
      <c r="I974" t="s">
        <v>447</v>
      </c>
      <c r="J974" t="s">
        <v>447</v>
      </c>
    </row>
    <row r="975" spans="1:10" ht="12.75">
      <c r="A975" t="s">
        <v>5387</v>
      </c>
      <c r="B975" t="s">
        <v>447</v>
      </c>
      <c r="C975" t="s">
        <v>447</v>
      </c>
      <c r="D975" t="s">
        <v>447</v>
      </c>
      <c r="E975" t="b">
        <v>0</v>
      </c>
      <c r="F975" t="s">
        <v>447</v>
      </c>
      <c r="G975" t="s">
        <v>447</v>
      </c>
      <c r="H975" t="s">
        <v>447</v>
      </c>
      <c r="I975" t="s">
        <v>447</v>
      </c>
      <c r="J975" t="s">
        <v>447</v>
      </c>
    </row>
    <row r="976" spans="1:10" ht="12.75">
      <c r="A976" t="s">
        <v>5388</v>
      </c>
      <c r="B976" t="s">
        <v>447</v>
      </c>
      <c r="C976" t="s">
        <v>447</v>
      </c>
      <c r="D976" t="s">
        <v>447</v>
      </c>
      <c r="E976" t="b">
        <v>0</v>
      </c>
      <c r="F976" t="s">
        <v>447</v>
      </c>
      <c r="G976" t="s">
        <v>447</v>
      </c>
      <c r="H976" t="s">
        <v>447</v>
      </c>
      <c r="I976" t="s">
        <v>447</v>
      </c>
      <c r="J976" t="s">
        <v>447</v>
      </c>
    </row>
    <row r="977" spans="1:10" ht="12.75">
      <c r="A977" t="s">
        <v>5389</v>
      </c>
      <c r="B977" t="s">
        <v>447</v>
      </c>
      <c r="C977" t="s">
        <v>447</v>
      </c>
      <c r="D977" t="s">
        <v>447</v>
      </c>
      <c r="E977" t="b">
        <v>0</v>
      </c>
      <c r="F977" t="s">
        <v>447</v>
      </c>
      <c r="G977" t="s">
        <v>447</v>
      </c>
      <c r="H977" t="s">
        <v>447</v>
      </c>
      <c r="I977" t="s">
        <v>447</v>
      </c>
      <c r="J977" t="s">
        <v>447</v>
      </c>
    </row>
    <row r="978" spans="1:10" ht="12.75">
      <c r="A978" t="s">
        <v>5390</v>
      </c>
      <c r="B978" t="s">
        <v>447</v>
      </c>
      <c r="C978" t="s">
        <v>447</v>
      </c>
      <c r="D978" t="s">
        <v>447</v>
      </c>
      <c r="E978" t="b">
        <v>0</v>
      </c>
      <c r="F978" t="s">
        <v>447</v>
      </c>
      <c r="G978" t="s">
        <v>447</v>
      </c>
      <c r="H978" t="s">
        <v>447</v>
      </c>
      <c r="I978" t="s">
        <v>447</v>
      </c>
      <c r="J978" t="s">
        <v>447</v>
      </c>
    </row>
    <row r="979" spans="1:10" ht="12.75">
      <c r="A979" t="s">
        <v>5391</v>
      </c>
      <c r="B979" t="s">
        <v>447</v>
      </c>
      <c r="C979" t="s">
        <v>447</v>
      </c>
      <c r="D979" t="s">
        <v>447</v>
      </c>
      <c r="E979" t="b">
        <v>0</v>
      </c>
      <c r="F979" t="s">
        <v>447</v>
      </c>
      <c r="G979" t="s">
        <v>447</v>
      </c>
      <c r="H979" t="s">
        <v>447</v>
      </c>
      <c r="I979" t="s">
        <v>447</v>
      </c>
      <c r="J979" t="s">
        <v>447</v>
      </c>
    </row>
    <row r="980" spans="1:10" ht="12.75">
      <c r="A980" t="s">
        <v>5392</v>
      </c>
      <c r="B980" t="s">
        <v>447</v>
      </c>
      <c r="C980" t="s">
        <v>447</v>
      </c>
      <c r="D980" t="s">
        <v>447</v>
      </c>
      <c r="E980" t="b">
        <v>0</v>
      </c>
      <c r="F980" t="s">
        <v>447</v>
      </c>
      <c r="G980" t="s">
        <v>447</v>
      </c>
      <c r="H980" t="s">
        <v>447</v>
      </c>
      <c r="I980" t="s">
        <v>447</v>
      </c>
      <c r="J980" t="s">
        <v>447</v>
      </c>
    </row>
    <row r="981" spans="1:10" ht="12.75">
      <c r="A981" t="s">
        <v>5393</v>
      </c>
      <c r="B981" t="s">
        <v>447</v>
      </c>
      <c r="C981" t="s">
        <v>447</v>
      </c>
      <c r="D981" t="s">
        <v>447</v>
      </c>
      <c r="E981" t="b">
        <v>0</v>
      </c>
      <c r="F981" t="s">
        <v>447</v>
      </c>
      <c r="G981" t="s">
        <v>447</v>
      </c>
      <c r="H981" t="s">
        <v>447</v>
      </c>
      <c r="I981" t="s">
        <v>447</v>
      </c>
      <c r="J981" t="s">
        <v>447</v>
      </c>
    </row>
    <row r="982" spans="1:10" ht="12.75">
      <c r="A982" t="s">
        <v>5394</v>
      </c>
      <c r="B982" t="s">
        <v>447</v>
      </c>
      <c r="C982" t="s">
        <v>447</v>
      </c>
      <c r="D982" t="s">
        <v>447</v>
      </c>
      <c r="E982" t="b">
        <v>0</v>
      </c>
      <c r="F982" t="s">
        <v>447</v>
      </c>
      <c r="G982" t="s">
        <v>447</v>
      </c>
      <c r="H982" t="s">
        <v>447</v>
      </c>
      <c r="I982" t="s">
        <v>447</v>
      </c>
      <c r="J982" t="s">
        <v>447</v>
      </c>
    </row>
    <row r="983" spans="1:10" ht="12.75">
      <c r="A983" t="s">
        <v>5395</v>
      </c>
      <c r="B983" t="s">
        <v>447</v>
      </c>
      <c r="C983" t="s">
        <v>447</v>
      </c>
      <c r="D983" t="s">
        <v>447</v>
      </c>
      <c r="E983" t="b">
        <v>0</v>
      </c>
      <c r="F983" t="s">
        <v>447</v>
      </c>
      <c r="G983" t="s">
        <v>447</v>
      </c>
      <c r="H983" t="s">
        <v>447</v>
      </c>
      <c r="I983" t="s">
        <v>447</v>
      </c>
      <c r="J983" t="s">
        <v>447</v>
      </c>
    </row>
    <row r="984" spans="1:10" ht="12.75">
      <c r="A984" t="s">
        <v>5396</v>
      </c>
      <c r="B984" t="s">
        <v>447</v>
      </c>
      <c r="C984" t="s">
        <v>447</v>
      </c>
      <c r="D984" t="s">
        <v>447</v>
      </c>
      <c r="E984" t="b">
        <v>0</v>
      </c>
      <c r="F984" t="s">
        <v>447</v>
      </c>
      <c r="G984" t="s">
        <v>447</v>
      </c>
      <c r="H984" t="s">
        <v>447</v>
      </c>
      <c r="I984" t="s">
        <v>447</v>
      </c>
      <c r="J984" t="s">
        <v>447</v>
      </c>
    </row>
    <row r="985" spans="1:10" ht="12.75">
      <c r="A985" t="s">
        <v>5397</v>
      </c>
      <c r="B985" t="s">
        <v>447</v>
      </c>
      <c r="C985" t="s">
        <v>447</v>
      </c>
      <c r="D985" t="s">
        <v>447</v>
      </c>
      <c r="E985" t="b">
        <v>0</v>
      </c>
      <c r="F985" t="s">
        <v>447</v>
      </c>
      <c r="G985" t="s">
        <v>447</v>
      </c>
      <c r="H985" t="s">
        <v>447</v>
      </c>
      <c r="I985" t="s">
        <v>447</v>
      </c>
      <c r="J985" t="s">
        <v>447</v>
      </c>
    </row>
    <row r="986" spans="1:10" ht="12.75">
      <c r="A986" t="s">
        <v>5398</v>
      </c>
      <c r="B986" t="s">
        <v>447</v>
      </c>
      <c r="C986" t="s">
        <v>447</v>
      </c>
      <c r="D986" t="s">
        <v>447</v>
      </c>
      <c r="E986" t="b">
        <v>0</v>
      </c>
      <c r="F986" t="s">
        <v>447</v>
      </c>
      <c r="G986" t="s">
        <v>447</v>
      </c>
      <c r="H986" t="s">
        <v>447</v>
      </c>
      <c r="I986" t="s">
        <v>447</v>
      </c>
      <c r="J986" t="s">
        <v>447</v>
      </c>
    </row>
    <row r="987" spans="1:10" ht="12.75">
      <c r="A987" t="s">
        <v>5399</v>
      </c>
      <c r="B987" t="s">
        <v>447</v>
      </c>
      <c r="C987" t="s">
        <v>447</v>
      </c>
      <c r="D987" t="s">
        <v>447</v>
      </c>
      <c r="E987" t="b">
        <v>0</v>
      </c>
      <c r="F987" t="s">
        <v>447</v>
      </c>
      <c r="G987" t="s">
        <v>447</v>
      </c>
      <c r="H987" t="s">
        <v>447</v>
      </c>
      <c r="I987" t="s">
        <v>447</v>
      </c>
      <c r="J987" t="s">
        <v>447</v>
      </c>
    </row>
    <row r="988" spans="1:10" ht="12.75">
      <c r="A988" t="s">
        <v>5400</v>
      </c>
      <c r="B988" t="s">
        <v>447</v>
      </c>
      <c r="C988" t="s">
        <v>447</v>
      </c>
      <c r="D988" t="s">
        <v>447</v>
      </c>
      <c r="E988" t="b">
        <v>0</v>
      </c>
      <c r="F988" t="s">
        <v>447</v>
      </c>
      <c r="G988" t="s">
        <v>447</v>
      </c>
      <c r="H988" t="s">
        <v>447</v>
      </c>
      <c r="I988" t="s">
        <v>447</v>
      </c>
      <c r="J988" t="s">
        <v>447</v>
      </c>
    </row>
    <row r="989" spans="1:10" ht="12.75">
      <c r="A989" t="s">
        <v>5401</v>
      </c>
      <c r="B989" t="s">
        <v>447</v>
      </c>
      <c r="C989" t="s">
        <v>447</v>
      </c>
      <c r="D989" t="s">
        <v>447</v>
      </c>
      <c r="E989" t="b">
        <v>0</v>
      </c>
      <c r="F989" t="s">
        <v>447</v>
      </c>
      <c r="G989" t="s">
        <v>447</v>
      </c>
      <c r="H989" t="s">
        <v>447</v>
      </c>
      <c r="I989" t="s">
        <v>447</v>
      </c>
      <c r="J989" t="s">
        <v>447</v>
      </c>
    </row>
    <row r="990" spans="1:10" ht="12.75">
      <c r="A990" t="s">
        <v>5402</v>
      </c>
      <c r="B990" t="s">
        <v>447</v>
      </c>
      <c r="C990" t="s">
        <v>447</v>
      </c>
      <c r="D990" t="s">
        <v>447</v>
      </c>
      <c r="E990" t="b">
        <v>0</v>
      </c>
      <c r="F990" t="s">
        <v>447</v>
      </c>
      <c r="G990" t="s">
        <v>447</v>
      </c>
      <c r="H990" t="s">
        <v>447</v>
      </c>
      <c r="I990" t="s">
        <v>447</v>
      </c>
      <c r="J990" t="s">
        <v>447</v>
      </c>
    </row>
    <row r="991" spans="1:10" ht="12.75">
      <c r="A991" t="s">
        <v>5403</v>
      </c>
      <c r="B991" t="s">
        <v>447</v>
      </c>
      <c r="C991" t="s">
        <v>447</v>
      </c>
      <c r="D991" t="s">
        <v>447</v>
      </c>
      <c r="E991" t="b">
        <v>0</v>
      </c>
      <c r="F991" t="s">
        <v>447</v>
      </c>
      <c r="G991" t="s">
        <v>447</v>
      </c>
      <c r="H991" t="s">
        <v>447</v>
      </c>
      <c r="I991" t="s">
        <v>447</v>
      </c>
      <c r="J991" t="s">
        <v>447</v>
      </c>
    </row>
    <row r="992" spans="1:10" ht="12.75">
      <c r="A992" t="s">
        <v>5404</v>
      </c>
      <c r="B992" t="s">
        <v>447</v>
      </c>
      <c r="C992" t="s">
        <v>447</v>
      </c>
      <c r="D992" t="s">
        <v>447</v>
      </c>
      <c r="E992" t="b">
        <v>0</v>
      </c>
      <c r="F992" t="s">
        <v>447</v>
      </c>
      <c r="G992" t="s">
        <v>447</v>
      </c>
      <c r="H992" t="s">
        <v>447</v>
      </c>
      <c r="I992" t="s">
        <v>447</v>
      </c>
      <c r="J992" t="s">
        <v>447</v>
      </c>
    </row>
    <row r="993" spans="1:10" ht="12.75">
      <c r="A993" t="s">
        <v>5405</v>
      </c>
      <c r="B993" t="s">
        <v>447</v>
      </c>
      <c r="C993" t="s">
        <v>447</v>
      </c>
      <c r="D993" t="s">
        <v>447</v>
      </c>
      <c r="E993" t="b">
        <v>0</v>
      </c>
      <c r="F993" t="s">
        <v>447</v>
      </c>
      <c r="G993" t="s">
        <v>447</v>
      </c>
      <c r="H993" t="s">
        <v>447</v>
      </c>
      <c r="I993" t="s">
        <v>447</v>
      </c>
      <c r="J993" t="s">
        <v>447</v>
      </c>
    </row>
    <row r="994" spans="1:10" ht="12.75">
      <c r="A994" t="s">
        <v>5406</v>
      </c>
      <c r="B994" t="s">
        <v>447</v>
      </c>
      <c r="C994" t="s">
        <v>447</v>
      </c>
      <c r="D994" t="s">
        <v>447</v>
      </c>
      <c r="E994" t="b">
        <v>0</v>
      </c>
      <c r="F994" t="s">
        <v>447</v>
      </c>
      <c r="G994" t="s">
        <v>447</v>
      </c>
      <c r="H994" t="s">
        <v>447</v>
      </c>
      <c r="I994" t="s">
        <v>447</v>
      </c>
      <c r="J994" t="s">
        <v>447</v>
      </c>
    </row>
    <row r="995" spans="1:10" ht="12.75">
      <c r="A995" t="s">
        <v>5407</v>
      </c>
      <c r="B995" t="s">
        <v>447</v>
      </c>
      <c r="C995" t="s">
        <v>447</v>
      </c>
      <c r="D995" t="s">
        <v>447</v>
      </c>
      <c r="E995" t="b">
        <v>0</v>
      </c>
      <c r="F995" t="s">
        <v>447</v>
      </c>
      <c r="G995" t="s">
        <v>447</v>
      </c>
      <c r="H995" t="s">
        <v>447</v>
      </c>
      <c r="I995" t="s">
        <v>447</v>
      </c>
      <c r="J995" t="s">
        <v>447</v>
      </c>
    </row>
    <row r="996" spans="1:10" ht="12.75">
      <c r="A996" t="s">
        <v>5408</v>
      </c>
      <c r="B996" t="s">
        <v>447</v>
      </c>
      <c r="C996" t="s">
        <v>447</v>
      </c>
      <c r="D996" t="s">
        <v>447</v>
      </c>
      <c r="E996" t="b">
        <v>0</v>
      </c>
      <c r="F996" t="s">
        <v>447</v>
      </c>
      <c r="G996" t="s">
        <v>447</v>
      </c>
      <c r="H996" t="s">
        <v>447</v>
      </c>
      <c r="I996" t="s">
        <v>447</v>
      </c>
      <c r="J996" t="s">
        <v>447</v>
      </c>
    </row>
    <row r="997" spans="1:10" ht="12.75">
      <c r="A997" t="s">
        <v>5409</v>
      </c>
      <c r="B997" t="s">
        <v>447</v>
      </c>
      <c r="C997" t="s">
        <v>447</v>
      </c>
      <c r="D997" t="s">
        <v>447</v>
      </c>
      <c r="E997" t="b">
        <v>0</v>
      </c>
      <c r="F997" t="s">
        <v>447</v>
      </c>
      <c r="G997" t="s">
        <v>447</v>
      </c>
      <c r="H997" t="s">
        <v>447</v>
      </c>
      <c r="I997" t="s">
        <v>447</v>
      </c>
      <c r="J997" t="s">
        <v>447</v>
      </c>
    </row>
    <row r="998" spans="1:10" ht="12.75">
      <c r="A998" t="s">
        <v>5410</v>
      </c>
      <c r="B998" t="s">
        <v>447</v>
      </c>
      <c r="C998" t="s">
        <v>447</v>
      </c>
      <c r="D998" t="s">
        <v>447</v>
      </c>
      <c r="E998" t="b">
        <v>0</v>
      </c>
      <c r="F998" t="s">
        <v>447</v>
      </c>
      <c r="G998" t="s">
        <v>447</v>
      </c>
      <c r="H998" t="s">
        <v>447</v>
      </c>
      <c r="I998" t="s">
        <v>447</v>
      </c>
      <c r="J998" t="s">
        <v>447</v>
      </c>
    </row>
    <row r="999" spans="1:10" ht="12.75">
      <c r="A999" t="s">
        <v>5411</v>
      </c>
      <c r="B999" t="s">
        <v>447</v>
      </c>
      <c r="C999" t="s">
        <v>447</v>
      </c>
      <c r="D999" t="s">
        <v>447</v>
      </c>
      <c r="E999" t="b">
        <v>0</v>
      </c>
      <c r="F999" t="s">
        <v>447</v>
      </c>
      <c r="G999" t="s">
        <v>447</v>
      </c>
      <c r="H999" t="s">
        <v>447</v>
      </c>
      <c r="I999" t="s">
        <v>447</v>
      </c>
      <c r="J999" t="s">
        <v>447</v>
      </c>
    </row>
    <row r="1000" spans="1:10" ht="12.75">
      <c r="A1000" t="s">
        <v>5412</v>
      </c>
      <c r="B1000" t="s">
        <v>447</v>
      </c>
      <c r="C1000" t="s">
        <v>447</v>
      </c>
      <c r="D1000" t="s">
        <v>447</v>
      </c>
      <c r="E1000" t="b">
        <v>0</v>
      </c>
      <c r="F1000" t="s">
        <v>447</v>
      </c>
      <c r="G1000" t="s">
        <v>447</v>
      </c>
      <c r="H1000" t="s">
        <v>447</v>
      </c>
      <c r="I1000" t="s">
        <v>447</v>
      </c>
      <c r="J1000" t="s">
        <v>447</v>
      </c>
    </row>
    <row r="1001" spans="1:10" ht="12.75">
      <c r="A1001" t="s">
        <v>5413</v>
      </c>
      <c r="B1001" t="s">
        <v>447</v>
      </c>
      <c r="C1001" t="s">
        <v>447</v>
      </c>
      <c r="D1001" t="s">
        <v>447</v>
      </c>
      <c r="E1001" t="b">
        <v>0</v>
      </c>
      <c r="F1001" t="s">
        <v>447</v>
      </c>
      <c r="G1001" t="s">
        <v>447</v>
      </c>
      <c r="H1001" t="s">
        <v>447</v>
      </c>
      <c r="I1001" t="s">
        <v>447</v>
      </c>
      <c r="J1001" t="s">
        <v>447</v>
      </c>
    </row>
    <row r="1002" spans="1:10" ht="12.75">
      <c r="A1002" t="s">
        <v>5414</v>
      </c>
      <c r="B1002" t="s">
        <v>447</v>
      </c>
      <c r="C1002" t="s">
        <v>447</v>
      </c>
      <c r="D1002" t="s">
        <v>447</v>
      </c>
      <c r="E1002" t="b">
        <v>0</v>
      </c>
      <c r="F1002" t="s">
        <v>447</v>
      </c>
      <c r="G1002" t="s">
        <v>447</v>
      </c>
      <c r="H1002" t="s">
        <v>447</v>
      </c>
      <c r="I1002" t="s">
        <v>447</v>
      </c>
      <c r="J1002" t="s">
        <v>447</v>
      </c>
    </row>
    <row r="1003" spans="1:10" ht="12.75">
      <c r="A1003" t="s">
        <v>5415</v>
      </c>
      <c r="B1003" t="s">
        <v>447</v>
      </c>
      <c r="C1003" t="s">
        <v>447</v>
      </c>
      <c r="D1003" t="s">
        <v>447</v>
      </c>
      <c r="E1003" t="b">
        <v>0</v>
      </c>
      <c r="F1003" t="s">
        <v>447</v>
      </c>
      <c r="G1003" t="s">
        <v>447</v>
      </c>
      <c r="H1003" t="s">
        <v>447</v>
      </c>
      <c r="I1003" t="s">
        <v>447</v>
      </c>
      <c r="J1003" t="s">
        <v>447</v>
      </c>
    </row>
    <row r="1004" spans="1:10" ht="12.75">
      <c r="A1004" t="s">
        <v>5416</v>
      </c>
      <c r="B1004" t="s">
        <v>447</v>
      </c>
      <c r="C1004" t="s">
        <v>447</v>
      </c>
      <c r="D1004" t="s">
        <v>447</v>
      </c>
      <c r="E1004" t="b">
        <v>0</v>
      </c>
      <c r="F1004" t="s">
        <v>447</v>
      </c>
      <c r="G1004" t="s">
        <v>447</v>
      </c>
      <c r="H1004" t="s">
        <v>447</v>
      </c>
      <c r="I1004" t="s">
        <v>447</v>
      </c>
      <c r="J1004" t="s">
        <v>447</v>
      </c>
    </row>
    <row r="1005" spans="1:10" ht="12.75">
      <c r="A1005" t="s">
        <v>5417</v>
      </c>
      <c r="B1005" t="s">
        <v>447</v>
      </c>
      <c r="C1005" t="s">
        <v>447</v>
      </c>
      <c r="D1005" t="s">
        <v>447</v>
      </c>
      <c r="E1005" t="b">
        <v>0</v>
      </c>
      <c r="F1005" t="s">
        <v>447</v>
      </c>
      <c r="G1005" t="s">
        <v>447</v>
      </c>
      <c r="H1005" t="s">
        <v>447</v>
      </c>
      <c r="I1005" t="s">
        <v>447</v>
      </c>
      <c r="J1005" t="s">
        <v>447</v>
      </c>
    </row>
    <row r="1006" spans="1:10" ht="12.75">
      <c r="A1006" t="s">
        <v>5418</v>
      </c>
      <c r="B1006" t="s">
        <v>447</v>
      </c>
      <c r="C1006" t="s">
        <v>447</v>
      </c>
      <c r="D1006" t="s">
        <v>447</v>
      </c>
      <c r="E1006" t="b">
        <v>0</v>
      </c>
      <c r="F1006" t="s">
        <v>447</v>
      </c>
      <c r="G1006" t="s">
        <v>447</v>
      </c>
      <c r="H1006" t="s">
        <v>447</v>
      </c>
      <c r="I1006" t="s">
        <v>447</v>
      </c>
      <c r="J1006" t="s">
        <v>447</v>
      </c>
    </row>
    <row r="1007" spans="1:10" ht="12.75">
      <c r="A1007" t="s">
        <v>5419</v>
      </c>
      <c r="B1007" t="s">
        <v>447</v>
      </c>
      <c r="C1007" t="s">
        <v>447</v>
      </c>
      <c r="D1007" t="s">
        <v>447</v>
      </c>
      <c r="E1007" t="b">
        <v>0</v>
      </c>
      <c r="F1007" t="s">
        <v>447</v>
      </c>
      <c r="G1007" t="s">
        <v>447</v>
      </c>
      <c r="H1007" t="s">
        <v>447</v>
      </c>
      <c r="I1007" t="s">
        <v>447</v>
      </c>
      <c r="J1007" t="s">
        <v>447</v>
      </c>
    </row>
    <row r="1008" spans="1:10" ht="12.75">
      <c r="A1008" t="s">
        <v>5420</v>
      </c>
      <c r="B1008" t="s">
        <v>447</v>
      </c>
      <c r="C1008" t="s">
        <v>447</v>
      </c>
      <c r="D1008" t="s">
        <v>447</v>
      </c>
      <c r="E1008" t="b">
        <v>0</v>
      </c>
      <c r="F1008" t="s">
        <v>447</v>
      </c>
      <c r="G1008" t="s">
        <v>447</v>
      </c>
      <c r="H1008" t="s">
        <v>447</v>
      </c>
      <c r="I1008" t="s">
        <v>447</v>
      </c>
      <c r="J1008" t="s">
        <v>447</v>
      </c>
    </row>
    <row r="1009" spans="1:10" ht="12.75">
      <c r="A1009" t="s">
        <v>5421</v>
      </c>
      <c r="B1009" t="s">
        <v>447</v>
      </c>
      <c r="C1009" t="s">
        <v>447</v>
      </c>
      <c r="D1009" t="s">
        <v>447</v>
      </c>
      <c r="E1009" t="b">
        <v>0</v>
      </c>
      <c r="F1009" t="s">
        <v>447</v>
      </c>
      <c r="G1009" t="s">
        <v>447</v>
      </c>
      <c r="H1009" t="s">
        <v>447</v>
      </c>
      <c r="I1009" t="s">
        <v>447</v>
      </c>
      <c r="J1009" t="s">
        <v>447</v>
      </c>
    </row>
    <row r="1010" spans="1:10" ht="12.75">
      <c r="A1010" t="s">
        <v>5422</v>
      </c>
      <c r="B1010" t="s">
        <v>447</v>
      </c>
      <c r="C1010" t="s">
        <v>447</v>
      </c>
      <c r="D1010" t="s">
        <v>447</v>
      </c>
      <c r="E1010" t="b">
        <v>0</v>
      </c>
      <c r="F1010" t="s">
        <v>447</v>
      </c>
      <c r="G1010" t="s">
        <v>447</v>
      </c>
      <c r="H1010" t="s">
        <v>447</v>
      </c>
      <c r="I1010" t="s">
        <v>447</v>
      </c>
      <c r="J1010" t="s">
        <v>447</v>
      </c>
    </row>
    <row r="1011" spans="1:10" ht="12.75">
      <c r="A1011" t="s">
        <v>5423</v>
      </c>
      <c r="B1011" t="s">
        <v>447</v>
      </c>
      <c r="C1011" t="s">
        <v>447</v>
      </c>
      <c r="D1011" t="s">
        <v>447</v>
      </c>
      <c r="E1011" t="b">
        <v>0</v>
      </c>
      <c r="F1011" t="s">
        <v>447</v>
      </c>
      <c r="G1011" t="s">
        <v>447</v>
      </c>
      <c r="H1011" t="s">
        <v>447</v>
      </c>
      <c r="I1011" t="s">
        <v>447</v>
      </c>
      <c r="J1011" t="s">
        <v>447</v>
      </c>
    </row>
    <row r="1012" spans="1:10" ht="12.75">
      <c r="A1012" t="s">
        <v>5424</v>
      </c>
      <c r="B1012" t="s">
        <v>447</v>
      </c>
      <c r="C1012" t="s">
        <v>447</v>
      </c>
      <c r="D1012" t="s">
        <v>447</v>
      </c>
      <c r="E1012" t="b">
        <v>0</v>
      </c>
      <c r="F1012" t="s">
        <v>447</v>
      </c>
      <c r="G1012" t="s">
        <v>447</v>
      </c>
      <c r="H1012" t="s">
        <v>447</v>
      </c>
      <c r="I1012" t="s">
        <v>447</v>
      </c>
      <c r="J1012" t="s">
        <v>447</v>
      </c>
    </row>
    <row r="1013" spans="1:10" ht="12.75">
      <c r="A1013" t="s">
        <v>5425</v>
      </c>
      <c r="B1013" t="s">
        <v>447</v>
      </c>
      <c r="C1013" t="s">
        <v>447</v>
      </c>
      <c r="D1013" t="s">
        <v>447</v>
      </c>
      <c r="E1013" t="b">
        <v>0</v>
      </c>
      <c r="F1013" t="s">
        <v>447</v>
      </c>
      <c r="G1013" t="s">
        <v>447</v>
      </c>
      <c r="H1013" t="s">
        <v>447</v>
      </c>
      <c r="I1013" t="s">
        <v>447</v>
      </c>
      <c r="J1013" t="s">
        <v>447</v>
      </c>
    </row>
    <row r="1014" spans="1:10" ht="12.75">
      <c r="A1014" t="s">
        <v>5426</v>
      </c>
      <c r="B1014" t="s">
        <v>447</v>
      </c>
      <c r="C1014" t="s">
        <v>447</v>
      </c>
      <c r="D1014" t="s">
        <v>447</v>
      </c>
      <c r="E1014" t="b">
        <v>0</v>
      </c>
      <c r="F1014" t="s">
        <v>447</v>
      </c>
      <c r="G1014" t="s">
        <v>447</v>
      </c>
      <c r="H1014" t="s">
        <v>447</v>
      </c>
      <c r="I1014" t="s">
        <v>447</v>
      </c>
      <c r="J1014" t="s">
        <v>447</v>
      </c>
    </row>
    <row r="1015" spans="1:10" ht="12.75">
      <c r="A1015" t="s">
        <v>5427</v>
      </c>
      <c r="B1015" t="s">
        <v>447</v>
      </c>
      <c r="C1015" t="s">
        <v>447</v>
      </c>
      <c r="D1015" t="s">
        <v>447</v>
      </c>
      <c r="E1015" t="b">
        <v>0</v>
      </c>
      <c r="F1015" t="s">
        <v>447</v>
      </c>
      <c r="G1015" t="s">
        <v>447</v>
      </c>
      <c r="H1015" t="s">
        <v>447</v>
      </c>
      <c r="I1015" t="s">
        <v>447</v>
      </c>
      <c r="J1015" t="s">
        <v>447</v>
      </c>
    </row>
    <row r="1016" spans="1:10" ht="12.75">
      <c r="A1016" t="s">
        <v>5428</v>
      </c>
      <c r="B1016" t="s">
        <v>447</v>
      </c>
      <c r="C1016" t="s">
        <v>447</v>
      </c>
      <c r="D1016" t="s">
        <v>447</v>
      </c>
      <c r="E1016" t="b">
        <v>0</v>
      </c>
      <c r="F1016" t="s">
        <v>447</v>
      </c>
      <c r="G1016" t="s">
        <v>447</v>
      </c>
      <c r="H1016" t="s">
        <v>447</v>
      </c>
      <c r="I1016" t="s">
        <v>447</v>
      </c>
      <c r="J1016" t="s">
        <v>447</v>
      </c>
    </row>
    <row r="1017" spans="1:10" ht="12.75">
      <c r="A1017" t="s">
        <v>5429</v>
      </c>
      <c r="B1017" t="s">
        <v>447</v>
      </c>
      <c r="C1017" t="s">
        <v>447</v>
      </c>
      <c r="D1017" t="s">
        <v>447</v>
      </c>
      <c r="E1017" t="b">
        <v>0</v>
      </c>
      <c r="F1017" t="s">
        <v>447</v>
      </c>
      <c r="G1017" t="s">
        <v>447</v>
      </c>
      <c r="H1017" t="s">
        <v>447</v>
      </c>
      <c r="I1017" t="s">
        <v>447</v>
      </c>
      <c r="J1017" t="s">
        <v>447</v>
      </c>
    </row>
    <row r="1018" spans="1:10" ht="12.75">
      <c r="A1018" t="s">
        <v>5430</v>
      </c>
      <c r="B1018" t="s">
        <v>447</v>
      </c>
      <c r="C1018" t="s">
        <v>447</v>
      </c>
      <c r="D1018" t="s">
        <v>447</v>
      </c>
      <c r="E1018" t="b">
        <v>0</v>
      </c>
      <c r="F1018" t="s">
        <v>447</v>
      </c>
      <c r="G1018" t="s">
        <v>447</v>
      </c>
      <c r="H1018" t="s">
        <v>447</v>
      </c>
      <c r="I1018" t="s">
        <v>447</v>
      </c>
      <c r="J1018" t="s">
        <v>447</v>
      </c>
    </row>
    <row r="1019" spans="1:10" ht="12.75">
      <c r="A1019" t="s">
        <v>5431</v>
      </c>
      <c r="B1019" t="s">
        <v>447</v>
      </c>
      <c r="C1019" t="s">
        <v>447</v>
      </c>
      <c r="D1019" t="s">
        <v>447</v>
      </c>
      <c r="E1019" t="b">
        <v>0</v>
      </c>
      <c r="F1019" t="s">
        <v>447</v>
      </c>
      <c r="G1019" t="s">
        <v>447</v>
      </c>
      <c r="H1019" t="s">
        <v>447</v>
      </c>
      <c r="I1019" t="s">
        <v>447</v>
      </c>
      <c r="J1019" t="s">
        <v>447</v>
      </c>
    </row>
    <row r="1020" spans="1:10" ht="12.75">
      <c r="A1020" t="s">
        <v>5432</v>
      </c>
      <c r="B1020" t="s">
        <v>447</v>
      </c>
      <c r="C1020" t="s">
        <v>447</v>
      </c>
      <c r="D1020" t="s">
        <v>447</v>
      </c>
      <c r="E1020" t="b">
        <v>0</v>
      </c>
      <c r="F1020" t="s">
        <v>447</v>
      </c>
      <c r="G1020" t="s">
        <v>447</v>
      </c>
      <c r="H1020" t="s">
        <v>447</v>
      </c>
      <c r="I1020" t="s">
        <v>447</v>
      </c>
      <c r="J1020" t="s">
        <v>447</v>
      </c>
    </row>
    <row r="1021" spans="1:10" ht="12.75">
      <c r="A1021" t="s">
        <v>5433</v>
      </c>
      <c r="B1021" t="s">
        <v>447</v>
      </c>
      <c r="C1021" t="s">
        <v>447</v>
      </c>
      <c r="D1021" t="s">
        <v>447</v>
      </c>
      <c r="E1021" t="b">
        <v>0</v>
      </c>
      <c r="F1021" t="s">
        <v>447</v>
      </c>
      <c r="G1021" t="s">
        <v>447</v>
      </c>
      <c r="H1021" t="s">
        <v>447</v>
      </c>
      <c r="I1021" t="s">
        <v>447</v>
      </c>
      <c r="J1021" t="s">
        <v>447</v>
      </c>
    </row>
    <row r="1022" spans="1:10" ht="12.75">
      <c r="A1022" t="s">
        <v>5434</v>
      </c>
      <c r="B1022" t="s">
        <v>447</v>
      </c>
      <c r="C1022" t="s">
        <v>447</v>
      </c>
      <c r="D1022" t="s">
        <v>447</v>
      </c>
      <c r="E1022" t="b">
        <v>0</v>
      </c>
      <c r="F1022" t="s">
        <v>447</v>
      </c>
      <c r="G1022" t="s">
        <v>447</v>
      </c>
      <c r="H1022" t="s">
        <v>447</v>
      </c>
      <c r="I1022" t="s">
        <v>447</v>
      </c>
      <c r="J1022" t="s">
        <v>447</v>
      </c>
    </row>
    <row r="1023" spans="1:10" ht="12.75">
      <c r="A1023" t="s">
        <v>5435</v>
      </c>
      <c r="B1023" t="s">
        <v>447</v>
      </c>
      <c r="C1023" t="s">
        <v>447</v>
      </c>
      <c r="D1023" t="s">
        <v>447</v>
      </c>
      <c r="E1023" t="b">
        <v>0</v>
      </c>
      <c r="F1023" t="s">
        <v>447</v>
      </c>
      <c r="G1023" t="s">
        <v>447</v>
      </c>
      <c r="H1023" t="s">
        <v>447</v>
      </c>
      <c r="I1023" t="s">
        <v>447</v>
      </c>
      <c r="J1023" t="s">
        <v>447</v>
      </c>
    </row>
    <row r="1024" spans="1:10" ht="12.75">
      <c r="A1024" t="s">
        <v>5436</v>
      </c>
      <c r="B1024" t="s">
        <v>447</v>
      </c>
      <c r="C1024" t="s">
        <v>447</v>
      </c>
      <c r="D1024" t="s">
        <v>447</v>
      </c>
      <c r="E1024" t="b">
        <v>0</v>
      </c>
      <c r="F1024" t="s">
        <v>447</v>
      </c>
      <c r="G1024" t="s">
        <v>447</v>
      </c>
      <c r="H1024" t="s">
        <v>447</v>
      </c>
      <c r="I1024" t="s">
        <v>447</v>
      </c>
      <c r="J1024" t="s">
        <v>447</v>
      </c>
    </row>
    <row r="1025" spans="1:10" ht="12.75">
      <c r="A1025" t="s">
        <v>5437</v>
      </c>
      <c r="B1025" t="s">
        <v>447</v>
      </c>
      <c r="C1025" t="s">
        <v>447</v>
      </c>
      <c r="D1025" t="s">
        <v>447</v>
      </c>
      <c r="E1025" t="b">
        <v>0</v>
      </c>
      <c r="F1025" t="s">
        <v>447</v>
      </c>
      <c r="G1025" t="s">
        <v>447</v>
      </c>
      <c r="H1025" t="s">
        <v>447</v>
      </c>
      <c r="I1025" t="s">
        <v>447</v>
      </c>
      <c r="J1025" t="s">
        <v>447</v>
      </c>
    </row>
    <row r="1026" spans="1:10" ht="12.75">
      <c r="A1026" t="s">
        <v>5438</v>
      </c>
      <c r="B1026" t="s">
        <v>447</v>
      </c>
      <c r="C1026" t="s">
        <v>447</v>
      </c>
      <c r="D1026" t="s">
        <v>447</v>
      </c>
      <c r="E1026" t="b">
        <v>0</v>
      </c>
      <c r="F1026" t="s">
        <v>447</v>
      </c>
      <c r="G1026" t="s">
        <v>447</v>
      </c>
      <c r="H1026" t="s">
        <v>447</v>
      </c>
      <c r="I1026" t="s">
        <v>447</v>
      </c>
      <c r="J1026" t="s">
        <v>447</v>
      </c>
    </row>
    <row r="1027" spans="1:10" ht="12.75">
      <c r="A1027" t="s">
        <v>5439</v>
      </c>
      <c r="B1027" t="s">
        <v>447</v>
      </c>
      <c r="C1027" t="s">
        <v>447</v>
      </c>
      <c r="D1027" t="s">
        <v>447</v>
      </c>
      <c r="E1027" t="b">
        <v>0</v>
      </c>
      <c r="F1027" t="s">
        <v>447</v>
      </c>
      <c r="G1027" t="s">
        <v>447</v>
      </c>
      <c r="H1027" t="s">
        <v>447</v>
      </c>
      <c r="I1027" t="s">
        <v>447</v>
      </c>
      <c r="J1027" t="s">
        <v>447</v>
      </c>
    </row>
    <row r="1028" spans="1:10" ht="12.75">
      <c r="A1028" t="s">
        <v>5440</v>
      </c>
      <c r="B1028" t="s">
        <v>447</v>
      </c>
      <c r="C1028" t="s">
        <v>447</v>
      </c>
      <c r="D1028" t="s">
        <v>447</v>
      </c>
      <c r="E1028" t="b">
        <v>0</v>
      </c>
      <c r="F1028" t="s">
        <v>447</v>
      </c>
      <c r="G1028" t="s">
        <v>447</v>
      </c>
      <c r="H1028" t="s">
        <v>447</v>
      </c>
      <c r="I1028" t="s">
        <v>447</v>
      </c>
      <c r="J1028" t="s">
        <v>447</v>
      </c>
    </row>
    <row r="1029" spans="1:10" ht="12.75">
      <c r="A1029" t="s">
        <v>5441</v>
      </c>
      <c r="B1029" t="s">
        <v>447</v>
      </c>
      <c r="C1029" t="s">
        <v>447</v>
      </c>
      <c r="D1029" t="s">
        <v>447</v>
      </c>
      <c r="E1029" t="b">
        <v>0</v>
      </c>
      <c r="F1029" t="s">
        <v>447</v>
      </c>
      <c r="G1029" t="s">
        <v>447</v>
      </c>
      <c r="H1029" t="s">
        <v>447</v>
      </c>
      <c r="I1029" t="s">
        <v>447</v>
      </c>
      <c r="J1029" t="s">
        <v>447</v>
      </c>
    </row>
    <row r="1030" spans="1:10" ht="12.75">
      <c r="A1030" t="s">
        <v>5442</v>
      </c>
      <c r="B1030" t="s">
        <v>447</v>
      </c>
      <c r="C1030" t="s">
        <v>447</v>
      </c>
      <c r="D1030" t="s">
        <v>447</v>
      </c>
      <c r="E1030" t="b">
        <v>0</v>
      </c>
      <c r="F1030" t="s">
        <v>447</v>
      </c>
      <c r="G1030" t="s">
        <v>447</v>
      </c>
      <c r="H1030" t="s">
        <v>447</v>
      </c>
      <c r="I1030" t="s">
        <v>447</v>
      </c>
      <c r="J1030" t="s">
        <v>447</v>
      </c>
    </row>
    <row r="1031" spans="1:10" ht="12.75">
      <c r="A1031" t="s">
        <v>5443</v>
      </c>
      <c r="B1031" t="s">
        <v>447</v>
      </c>
      <c r="C1031" t="s">
        <v>447</v>
      </c>
      <c r="D1031" t="s">
        <v>447</v>
      </c>
      <c r="E1031" t="b">
        <v>0</v>
      </c>
      <c r="F1031" t="s">
        <v>447</v>
      </c>
      <c r="G1031" t="s">
        <v>447</v>
      </c>
      <c r="H1031" t="s">
        <v>447</v>
      </c>
      <c r="I1031" t="s">
        <v>447</v>
      </c>
      <c r="J1031" t="s">
        <v>447</v>
      </c>
    </row>
    <row r="1032" spans="1:10" ht="12.75">
      <c r="A1032" t="s">
        <v>5444</v>
      </c>
      <c r="B1032" t="s">
        <v>447</v>
      </c>
      <c r="C1032" t="s">
        <v>447</v>
      </c>
      <c r="D1032" t="s">
        <v>447</v>
      </c>
      <c r="E1032" t="b">
        <v>0</v>
      </c>
      <c r="F1032" t="s">
        <v>447</v>
      </c>
      <c r="G1032" t="s">
        <v>447</v>
      </c>
      <c r="H1032" t="s">
        <v>447</v>
      </c>
      <c r="I1032" t="s">
        <v>447</v>
      </c>
      <c r="J1032" t="s">
        <v>447</v>
      </c>
    </row>
    <row r="1033" spans="1:10" ht="12.75">
      <c r="A1033" t="s">
        <v>5445</v>
      </c>
      <c r="B1033" t="s">
        <v>447</v>
      </c>
      <c r="C1033" t="s">
        <v>447</v>
      </c>
      <c r="D1033" t="s">
        <v>447</v>
      </c>
      <c r="E1033" t="b">
        <v>0</v>
      </c>
      <c r="F1033" t="s">
        <v>447</v>
      </c>
      <c r="G1033" t="s">
        <v>447</v>
      </c>
      <c r="H1033" t="s">
        <v>447</v>
      </c>
      <c r="I1033" t="s">
        <v>447</v>
      </c>
      <c r="J1033" t="s">
        <v>447</v>
      </c>
    </row>
    <row r="1034" spans="1:10" ht="12.75">
      <c r="A1034" t="s">
        <v>5446</v>
      </c>
      <c r="B1034" t="s">
        <v>447</v>
      </c>
      <c r="C1034" t="s">
        <v>447</v>
      </c>
      <c r="D1034" t="s">
        <v>447</v>
      </c>
      <c r="E1034" t="b">
        <v>0</v>
      </c>
      <c r="F1034" t="s">
        <v>447</v>
      </c>
      <c r="G1034" t="s">
        <v>447</v>
      </c>
      <c r="H1034" t="s">
        <v>447</v>
      </c>
      <c r="I1034" t="s">
        <v>447</v>
      </c>
      <c r="J1034" t="s">
        <v>447</v>
      </c>
    </row>
    <row r="1035" spans="1:10" ht="12.75">
      <c r="A1035" t="s">
        <v>5447</v>
      </c>
      <c r="B1035" t="s">
        <v>447</v>
      </c>
      <c r="C1035" t="s">
        <v>447</v>
      </c>
      <c r="D1035" t="s">
        <v>447</v>
      </c>
      <c r="E1035" t="b">
        <v>0</v>
      </c>
      <c r="F1035" t="s">
        <v>447</v>
      </c>
      <c r="G1035" t="s">
        <v>447</v>
      </c>
      <c r="H1035" t="s">
        <v>447</v>
      </c>
      <c r="I1035" t="s">
        <v>447</v>
      </c>
      <c r="J1035" t="s">
        <v>447</v>
      </c>
    </row>
    <row r="1036" spans="1:10" ht="12.75">
      <c r="A1036" t="s">
        <v>5448</v>
      </c>
      <c r="B1036" t="s">
        <v>447</v>
      </c>
      <c r="C1036" t="s">
        <v>447</v>
      </c>
      <c r="D1036" t="s">
        <v>447</v>
      </c>
      <c r="E1036" t="b">
        <v>0</v>
      </c>
      <c r="F1036" t="s">
        <v>447</v>
      </c>
      <c r="G1036" t="s">
        <v>447</v>
      </c>
      <c r="H1036" t="s">
        <v>447</v>
      </c>
      <c r="I1036" t="s">
        <v>447</v>
      </c>
      <c r="J1036" t="s">
        <v>447</v>
      </c>
    </row>
    <row r="1037" spans="1:10" ht="12.75">
      <c r="A1037" t="s">
        <v>5449</v>
      </c>
      <c r="B1037" t="s">
        <v>447</v>
      </c>
      <c r="C1037" t="s">
        <v>447</v>
      </c>
      <c r="D1037" t="s">
        <v>447</v>
      </c>
      <c r="E1037" t="b">
        <v>0</v>
      </c>
      <c r="F1037" t="s">
        <v>447</v>
      </c>
      <c r="G1037" t="s">
        <v>447</v>
      </c>
      <c r="H1037" t="s">
        <v>447</v>
      </c>
      <c r="I1037" t="s">
        <v>447</v>
      </c>
      <c r="J1037" t="s">
        <v>447</v>
      </c>
    </row>
    <row r="1038" spans="1:10" ht="12.75">
      <c r="A1038" t="s">
        <v>5450</v>
      </c>
      <c r="B1038" t="s">
        <v>447</v>
      </c>
      <c r="C1038" t="s">
        <v>447</v>
      </c>
      <c r="D1038" t="s">
        <v>447</v>
      </c>
      <c r="E1038" t="b">
        <v>0</v>
      </c>
      <c r="F1038" t="s">
        <v>447</v>
      </c>
      <c r="G1038" t="s">
        <v>447</v>
      </c>
      <c r="H1038" t="s">
        <v>447</v>
      </c>
      <c r="I1038" t="s">
        <v>447</v>
      </c>
      <c r="J1038" t="s">
        <v>447</v>
      </c>
    </row>
    <row r="1039" spans="1:10" ht="12.75">
      <c r="A1039" t="s">
        <v>5451</v>
      </c>
      <c r="B1039" t="s">
        <v>447</v>
      </c>
      <c r="C1039" t="s">
        <v>447</v>
      </c>
      <c r="D1039" t="s">
        <v>447</v>
      </c>
      <c r="E1039" t="b">
        <v>0</v>
      </c>
      <c r="F1039" t="s">
        <v>447</v>
      </c>
      <c r="G1039" t="s">
        <v>447</v>
      </c>
      <c r="H1039" t="s">
        <v>447</v>
      </c>
      <c r="I1039" t="s">
        <v>447</v>
      </c>
      <c r="J1039" t="s">
        <v>447</v>
      </c>
    </row>
    <row r="1040" spans="1:10" ht="12.75">
      <c r="A1040" t="s">
        <v>5452</v>
      </c>
      <c r="B1040" t="s">
        <v>447</v>
      </c>
      <c r="C1040" t="s">
        <v>447</v>
      </c>
      <c r="D1040" t="s">
        <v>447</v>
      </c>
      <c r="E1040" t="b">
        <v>0</v>
      </c>
      <c r="F1040" t="s">
        <v>447</v>
      </c>
      <c r="G1040" t="s">
        <v>447</v>
      </c>
      <c r="H1040" t="s">
        <v>447</v>
      </c>
      <c r="I1040" t="s">
        <v>447</v>
      </c>
      <c r="J1040" t="s">
        <v>447</v>
      </c>
    </row>
    <row r="1041" spans="1:10" ht="12.75">
      <c r="A1041" t="s">
        <v>5453</v>
      </c>
      <c r="B1041" t="s">
        <v>447</v>
      </c>
      <c r="C1041" t="s">
        <v>447</v>
      </c>
      <c r="D1041" t="s">
        <v>447</v>
      </c>
      <c r="E1041" t="b">
        <v>0</v>
      </c>
      <c r="F1041" t="s">
        <v>447</v>
      </c>
      <c r="G1041" t="s">
        <v>447</v>
      </c>
      <c r="H1041" t="s">
        <v>447</v>
      </c>
      <c r="I1041" t="s">
        <v>447</v>
      </c>
      <c r="J1041" t="s">
        <v>447</v>
      </c>
    </row>
    <row r="1042" spans="1:10" ht="12.75">
      <c r="A1042" t="s">
        <v>5454</v>
      </c>
      <c r="B1042" t="s">
        <v>447</v>
      </c>
      <c r="C1042" t="s">
        <v>447</v>
      </c>
      <c r="D1042" t="s">
        <v>447</v>
      </c>
      <c r="E1042" t="b">
        <v>0</v>
      </c>
      <c r="F1042" t="s">
        <v>447</v>
      </c>
      <c r="G1042" t="s">
        <v>447</v>
      </c>
      <c r="H1042" t="s">
        <v>447</v>
      </c>
      <c r="I1042" t="s">
        <v>447</v>
      </c>
      <c r="J1042" t="s">
        <v>447</v>
      </c>
    </row>
    <row r="1043" spans="1:10" ht="12.75">
      <c r="A1043" t="s">
        <v>5455</v>
      </c>
      <c r="B1043" t="s">
        <v>447</v>
      </c>
      <c r="C1043" t="s">
        <v>447</v>
      </c>
      <c r="D1043" t="s">
        <v>447</v>
      </c>
      <c r="E1043" t="b">
        <v>0</v>
      </c>
      <c r="F1043" t="s">
        <v>447</v>
      </c>
      <c r="G1043" t="s">
        <v>447</v>
      </c>
      <c r="H1043" t="s">
        <v>447</v>
      </c>
      <c r="I1043" t="s">
        <v>447</v>
      </c>
      <c r="J1043" t="s">
        <v>447</v>
      </c>
    </row>
    <row r="1044" spans="1:10" ht="12.75">
      <c r="A1044" t="s">
        <v>5456</v>
      </c>
      <c r="B1044" t="s">
        <v>447</v>
      </c>
      <c r="C1044" t="s">
        <v>447</v>
      </c>
      <c r="D1044" t="s">
        <v>447</v>
      </c>
      <c r="E1044" t="b">
        <v>0</v>
      </c>
      <c r="F1044" t="s">
        <v>447</v>
      </c>
      <c r="G1044" t="s">
        <v>447</v>
      </c>
      <c r="H1044" t="s">
        <v>447</v>
      </c>
      <c r="I1044" t="s">
        <v>447</v>
      </c>
      <c r="J1044" t="s">
        <v>447</v>
      </c>
    </row>
    <row r="1045" spans="1:10" ht="12.75">
      <c r="A1045" t="s">
        <v>5457</v>
      </c>
      <c r="B1045" t="s">
        <v>447</v>
      </c>
      <c r="C1045" t="s">
        <v>447</v>
      </c>
      <c r="D1045" t="s">
        <v>447</v>
      </c>
      <c r="E1045" t="b">
        <v>0</v>
      </c>
      <c r="F1045" t="s">
        <v>447</v>
      </c>
      <c r="G1045" t="s">
        <v>447</v>
      </c>
      <c r="H1045" t="s">
        <v>447</v>
      </c>
      <c r="I1045" t="s">
        <v>447</v>
      </c>
      <c r="J1045" t="s">
        <v>447</v>
      </c>
    </row>
    <row r="1046" spans="1:10" ht="12.75">
      <c r="A1046" t="s">
        <v>5458</v>
      </c>
      <c r="B1046" t="s">
        <v>447</v>
      </c>
      <c r="C1046" t="s">
        <v>447</v>
      </c>
      <c r="D1046" t="s">
        <v>447</v>
      </c>
      <c r="E1046" t="b">
        <v>0</v>
      </c>
      <c r="F1046" t="s">
        <v>447</v>
      </c>
      <c r="G1046" t="s">
        <v>447</v>
      </c>
      <c r="H1046" t="s">
        <v>447</v>
      </c>
      <c r="I1046" t="s">
        <v>447</v>
      </c>
      <c r="J1046" t="s">
        <v>447</v>
      </c>
    </row>
    <row r="1047" spans="1:10" ht="12.75">
      <c r="A1047" t="s">
        <v>5459</v>
      </c>
      <c r="B1047" t="s">
        <v>447</v>
      </c>
      <c r="C1047" t="s">
        <v>447</v>
      </c>
      <c r="D1047" t="s">
        <v>447</v>
      </c>
      <c r="E1047" t="b">
        <v>0</v>
      </c>
      <c r="F1047" t="s">
        <v>447</v>
      </c>
      <c r="G1047" t="s">
        <v>447</v>
      </c>
      <c r="H1047" t="s">
        <v>447</v>
      </c>
      <c r="I1047" t="s">
        <v>447</v>
      </c>
      <c r="J1047" t="s">
        <v>447</v>
      </c>
    </row>
    <row r="1048" spans="1:10" ht="12.75">
      <c r="A1048" t="s">
        <v>5460</v>
      </c>
      <c r="B1048" t="s">
        <v>447</v>
      </c>
      <c r="C1048" t="s">
        <v>447</v>
      </c>
      <c r="D1048" t="s">
        <v>447</v>
      </c>
      <c r="E1048" t="b">
        <v>0</v>
      </c>
      <c r="F1048" t="s">
        <v>447</v>
      </c>
      <c r="G1048" t="s">
        <v>447</v>
      </c>
      <c r="H1048" t="s">
        <v>447</v>
      </c>
      <c r="I1048" t="s">
        <v>447</v>
      </c>
      <c r="J1048" t="s">
        <v>447</v>
      </c>
    </row>
    <row r="1049" spans="1:10" ht="12.75">
      <c r="A1049" t="s">
        <v>5461</v>
      </c>
      <c r="B1049" t="s">
        <v>447</v>
      </c>
      <c r="C1049" t="s">
        <v>447</v>
      </c>
      <c r="D1049" t="s">
        <v>447</v>
      </c>
      <c r="E1049" t="b">
        <v>0</v>
      </c>
      <c r="F1049" t="s">
        <v>447</v>
      </c>
      <c r="G1049" t="s">
        <v>447</v>
      </c>
      <c r="H1049" t="s">
        <v>447</v>
      </c>
      <c r="I1049" t="s">
        <v>447</v>
      </c>
      <c r="J1049" t="s">
        <v>447</v>
      </c>
    </row>
    <row r="1050" spans="1:10" ht="12.75">
      <c r="A1050" t="s">
        <v>5462</v>
      </c>
      <c r="B1050" t="s">
        <v>447</v>
      </c>
      <c r="C1050" t="s">
        <v>447</v>
      </c>
      <c r="D1050" t="s">
        <v>447</v>
      </c>
      <c r="E1050" t="b">
        <v>0</v>
      </c>
      <c r="F1050" t="s">
        <v>447</v>
      </c>
      <c r="G1050" t="s">
        <v>447</v>
      </c>
      <c r="H1050" t="s">
        <v>447</v>
      </c>
      <c r="I1050" t="s">
        <v>447</v>
      </c>
      <c r="J1050" t="s">
        <v>447</v>
      </c>
    </row>
    <row r="1051" spans="1:10" ht="12.75">
      <c r="A1051" t="s">
        <v>5463</v>
      </c>
      <c r="B1051" t="s">
        <v>447</v>
      </c>
      <c r="C1051" t="s">
        <v>447</v>
      </c>
      <c r="D1051" t="s">
        <v>447</v>
      </c>
      <c r="E1051" t="b">
        <v>0</v>
      </c>
      <c r="F1051" t="s">
        <v>447</v>
      </c>
      <c r="G1051" t="s">
        <v>447</v>
      </c>
      <c r="H1051" t="s">
        <v>447</v>
      </c>
      <c r="I1051" t="s">
        <v>447</v>
      </c>
      <c r="J1051" t="s">
        <v>447</v>
      </c>
    </row>
    <row r="1052" spans="1:10" ht="12.75">
      <c r="A1052" t="s">
        <v>5464</v>
      </c>
      <c r="B1052" t="s">
        <v>447</v>
      </c>
      <c r="C1052" t="s">
        <v>447</v>
      </c>
      <c r="D1052" t="s">
        <v>447</v>
      </c>
      <c r="E1052" t="b">
        <v>0</v>
      </c>
      <c r="F1052" t="s">
        <v>447</v>
      </c>
      <c r="G1052" t="s">
        <v>447</v>
      </c>
      <c r="H1052" t="s">
        <v>447</v>
      </c>
      <c r="I1052" t="s">
        <v>447</v>
      </c>
      <c r="J1052" t="s">
        <v>447</v>
      </c>
    </row>
    <row r="1053" spans="1:10" ht="12.75">
      <c r="A1053" t="s">
        <v>5465</v>
      </c>
      <c r="B1053" t="s">
        <v>447</v>
      </c>
      <c r="C1053" t="s">
        <v>447</v>
      </c>
      <c r="D1053" t="s">
        <v>447</v>
      </c>
      <c r="E1053" t="b">
        <v>0</v>
      </c>
      <c r="F1053" t="s">
        <v>447</v>
      </c>
      <c r="G1053" t="s">
        <v>447</v>
      </c>
      <c r="H1053" t="s">
        <v>447</v>
      </c>
      <c r="I1053" t="s">
        <v>447</v>
      </c>
      <c r="J1053" t="s">
        <v>447</v>
      </c>
    </row>
    <row r="1054" spans="1:10" ht="12.75">
      <c r="A1054" t="s">
        <v>5466</v>
      </c>
      <c r="B1054" t="s">
        <v>447</v>
      </c>
      <c r="C1054" t="s">
        <v>447</v>
      </c>
      <c r="D1054" t="s">
        <v>447</v>
      </c>
      <c r="E1054" t="b">
        <v>0</v>
      </c>
      <c r="F1054" t="s">
        <v>447</v>
      </c>
      <c r="G1054" t="s">
        <v>447</v>
      </c>
      <c r="H1054" t="s">
        <v>447</v>
      </c>
      <c r="I1054" t="s">
        <v>447</v>
      </c>
      <c r="J1054" t="s">
        <v>447</v>
      </c>
    </row>
    <row r="1055" spans="1:10" ht="12.75">
      <c r="A1055" t="s">
        <v>5467</v>
      </c>
      <c r="B1055" t="s">
        <v>447</v>
      </c>
      <c r="C1055" t="s">
        <v>447</v>
      </c>
      <c r="D1055" t="s">
        <v>447</v>
      </c>
      <c r="E1055" t="b">
        <v>0</v>
      </c>
      <c r="F1055" t="s">
        <v>447</v>
      </c>
      <c r="G1055" t="s">
        <v>447</v>
      </c>
      <c r="H1055" t="s">
        <v>447</v>
      </c>
      <c r="I1055" t="s">
        <v>447</v>
      </c>
      <c r="J1055" t="s">
        <v>447</v>
      </c>
    </row>
    <row r="1056" spans="1:10" ht="12.75">
      <c r="A1056" t="s">
        <v>5468</v>
      </c>
      <c r="B1056" t="s">
        <v>447</v>
      </c>
      <c r="C1056" t="s">
        <v>447</v>
      </c>
      <c r="D1056" t="s">
        <v>447</v>
      </c>
      <c r="E1056" t="b">
        <v>0</v>
      </c>
      <c r="F1056" t="s">
        <v>447</v>
      </c>
      <c r="G1056" t="s">
        <v>447</v>
      </c>
      <c r="H1056" t="s">
        <v>447</v>
      </c>
      <c r="I1056" t="s">
        <v>447</v>
      </c>
      <c r="J1056" t="s">
        <v>447</v>
      </c>
    </row>
    <row r="1057" spans="1:10" ht="12.75">
      <c r="A1057" t="s">
        <v>5469</v>
      </c>
      <c r="B1057" t="s">
        <v>447</v>
      </c>
      <c r="C1057" t="s">
        <v>447</v>
      </c>
      <c r="D1057" t="s">
        <v>447</v>
      </c>
      <c r="E1057" t="b">
        <v>0</v>
      </c>
      <c r="F1057" t="s">
        <v>447</v>
      </c>
      <c r="G1057" t="s">
        <v>447</v>
      </c>
      <c r="H1057" t="s">
        <v>447</v>
      </c>
      <c r="I1057" t="s">
        <v>447</v>
      </c>
      <c r="J1057" t="s">
        <v>447</v>
      </c>
    </row>
    <row r="1058" spans="1:10" ht="12.75">
      <c r="A1058" t="s">
        <v>5470</v>
      </c>
      <c r="B1058" t="s">
        <v>447</v>
      </c>
      <c r="C1058" t="s">
        <v>447</v>
      </c>
      <c r="D1058" t="s">
        <v>447</v>
      </c>
      <c r="E1058" t="b">
        <v>0</v>
      </c>
      <c r="F1058" t="s">
        <v>447</v>
      </c>
      <c r="G1058" t="s">
        <v>447</v>
      </c>
      <c r="H1058" t="s">
        <v>447</v>
      </c>
      <c r="I1058" t="s">
        <v>447</v>
      </c>
      <c r="J1058" t="s">
        <v>447</v>
      </c>
    </row>
    <row r="1059" spans="1:10" ht="12.75">
      <c r="A1059" t="s">
        <v>5471</v>
      </c>
      <c r="B1059" t="s">
        <v>447</v>
      </c>
      <c r="C1059" t="s">
        <v>447</v>
      </c>
      <c r="D1059" t="s">
        <v>447</v>
      </c>
      <c r="E1059" t="b">
        <v>0</v>
      </c>
      <c r="F1059" t="s">
        <v>447</v>
      </c>
      <c r="G1059" t="s">
        <v>447</v>
      </c>
      <c r="H1059" t="s">
        <v>447</v>
      </c>
      <c r="I1059" t="s">
        <v>447</v>
      </c>
      <c r="J1059" t="s">
        <v>447</v>
      </c>
    </row>
    <row r="1060" spans="1:10" ht="12.75">
      <c r="A1060" t="s">
        <v>5472</v>
      </c>
      <c r="B1060" t="s">
        <v>447</v>
      </c>
      <c r="C1060" t="s">
        <v>447</v>
      </c>
      <c r="D1060" t="s">
        <v>447</v>
      </c>
      <c r="E1060" t="b">
        <v>0</v>
      </c>
      <c r="F1060" t="s">
        <v>447</v>
      </c>
      <c r="G1060" t="s">
        <v>447</v>
      </c>
      <c r="H1060" t="s">
        <v>447</v>
      </c>
      <c r="I1060" t="s">
        <v>447</v>
      </c>
      <c r="J1060" t="s">
        <v>447</v>
      </c>
    </row>
    <row r="1061" spans="1:10" ht="12.75">
      <c r="A1061" t="s">
        <v>5473</v>
      </c>
      <c r="B1061" t="s">
        <v>447</v>
      </c>
      <c r="C1061" t="s">
        <v>447</v>
      </c>
      <c r="D1061" t="s">
        <v>447</v>
      </c>
      <c r="E1061" t="b">
        <v>0</v>
      </c>
      <c r="F1061" t="s">
        <v>447</v>
      </c>
      <c r="G1061" t="s">
        <v>447</v>
      </c>
      <c r="H1061" t="s">
        <v>447</v>
      </c>
      <c r="I1061" t="s">
        <v>447</v>
      </c>
      <c r="J1061" t="s">
        <v>447</v>
      </c>
    </row>
    <row r="1062" spans="1:10" ht="12.75">
      <c r="A1062" t="s">
        <v>5474</v>
      </c>
      <c r="B1062" t="s">
        <v>447</v>
      </c>
      <c r="C1062" t="s">
        <v>447</v>
      </c>
      <c r="D1062" t="s">
        <v>447</v>
      </c>
      <c r="E1062" t="b">
        <v>0</v>
      </c>
      <c r="F1062" t="s">
        <v>447</v>
      </c>
      <c r="G1062" t="s">
        <v>447</v>
      </c>
      <c r="H1062" t="s">
        <v>447</v>
      </c>
      <c r="I1062" t="s">
        <v>447</v>
      </c>
      <c r="J1062" t="s">
        <v>447</v>
      </c>
    </row>
    <row r="1063" spans="1:10" ht="12.75">
      <c r="A1063" t="s">
        <v>5475</v>
      </c>
      <c r="B1063" t="s">
        <v>447</v>
      </c>
      <c r="C1063" t="s">
        <v>447</v>
      </c>
      <c r="D1063" t="s">
        <v>447</v>
      </c>
      <c r="E1063" t="b">
        <v>0</v>
      </c>
      <c r="F1063" t="s">
        <v>447</v>
      </c>
      <c r="G1063" t="s">
        <v>447</v>
      </c>
      <c r="H1063" t="s">
        <v>447</v>
      </c>
      <c r="I1063" t="s">
        <v>447</v>
      </c>
      <c r="J1063" t="s">
        <v>447</v>
      </c>
    </row>
    <row r="1064" spans="1:10" ht="12.75">
      <c r="A1064" t="s">
        <v>5476</v>
      </c>
      <c r="B1064" t="s">
        <v>447</v>
      </c>
      <c r="C1064" t="s">
        <v>447</v>
      </c>
      <c r="D1064" t="s">
        <v>447</v>
      </c>
      <c r="E1064" t="b">
        <v>0</v>
      </c>
      <c r="F1064" t="s">
        <v>447</v>
      </c>
      <c r="G1064" t="s">
        <v>447</v>
      </c>
      <c r="H1064" t="s">
        <v>447</v>
      </c>
      <c r="I1064" t="s">
        <v>447</v>
      </c>
      <c r="J1064" t="s">
        <v>447</v>
      </c>
    </row>
    <row r="1065" spans="1:10" ht="12.75">
      <c r="A1065" t="s">
        <v>5477</v>
      </c>
      <c r="B1065" t="s">
        <v>447</v>
      </c>
      <c r="C1065" t="s">
        <v>447</v>
      </c>
      <c r="D1065" t="s">
        <v>447</v>
      </c>
      <c r="E1065" t="b">
        <v>0</v>
      </c>
      <c r="F1065" t="s">
        <v>447</v>
      </c>
      <c r="G1065" t="s">
        <v>447</v>
      </c>
      <c r="H1065" t="s">
        <v>447</v>
      </c>
      <c r="I1065" t="s">
        <v>447</v>
      </c>
      <c r="J1065" t="s">
        <v>447</v>
      </c>
    </row>
    <row r="1066" spans="1:10" ht="12.75">
      <c r="A1066" t="s">
        <v>5478</v>
      </c>
      <c r="B1066" t="s">
        <v>447</v>
      </c>
      <c r="C1066" t="s">
        <v>447</v>
      </c>
      <c r="D1066" t="s">
        <v>447</v>
      </c>
      <c r="E1066" t="b">
        <v>0</v>
      </c>
      <c r="F1066" t="s">
        <v>447</v>
      </c>
      <c r="G1066" t="s">
        <v>447</v>
      </c>
      <c r="H1066" t="s">
        <v>447</v>
      </c>
      <c r="I1066" t="s">
        <v>447</v>
      </c>
      <c r="J1066" t="s">
        <v>447</v>
      </c>
    </row>
    <row r="1067" spans="1:10" ht="12.75">
      <c r="A1067" t="s">
        <v>5479</v>
      </c>
      <c r="B1067" t="s">
        <v>447</v>
      </c>
      <c r="C1067" t="s">
        <v>447</v>
      </c>
      <c r="D1067" t="s">
        <v>447</v>
      </c>
      <c r="E1067" t="b">
        <v>0</v>
      </c>
      <c r="F1067" t="s">
        <v>447</v>
      </c>
      <c r="G1067" t="s">
        <v>447</v>
      </c>
      <c r="H1067" t="s">
        <v>447</v>
      </c>
      <c r="I1067" t="s">
        <v>447</v>
      </c>
      <c r="J1067" t="s">
        <v>447</v>
      </c>
    </row>
    <row r="1068" spans="1:10" ht="12.75">
      <c r="A1068" t="s">
        <v>5480</v>
      </c>
      <c r="B1068" t="s">
        <v>447</v>
      </c>
      <c r="C1068" t="s">
        <v>447</v>
      </c>
      <c r="D1068" t="s">
        <v>447</v>
      </c>
      <c r="E1068" t="b">
        <v>0</v>
      </c>
      <c r="F1068" t="s">
        <v>447</v>
      </c>
      <c r="G1068" t="s">
        <v>447</v>
      </c>
      <c r="H1068" t="s">
        <v>447</v>
      </c>
      <c r="I1068" t="s">
        <v>447</v>
      </c>
      <c r="J1068" t="s">
        <v>447</v>
      </c>
    </row>
    <row r="1069" spans="1:10" ht="12.75">
      <c r="A1069" t="s">
        <v>5481</v>
      </c>
      <c r="B1069" t="s">
        <v>447</v>
      </c>
      <c r="C1069" t="s">
        <v>447</v>
      </c>
      <c r="D1069" t="s">
        <v>447</v>
      </c>
      <c r="E1069" t="b">
        <v>0</v>
      </c>
      <c r="F1069" t="s">
        <v>447</v>
      </c>
      <c r="G1069" t="s">
        <v>447</v>
      </c>
      <c r="H1069" t="s">
        <v>447</v>
      </c>
      <c r="I1069" t="s">
        <v>447</v>
      </c>
      <c r="J1069" t="s">
        <v>447</v>
      </c>
    </row>
    <row r="1070" spans="1:10" ht="12.75">
      <c r="A1070" t="s">
        <v>5482</v>
      </c>
      <c r="B1070" t="s">
        <v>447</v>
      </c>
      <c r="C1070" t="s">
        <v>447</v>
      </c>
      <c r="D1070" t="s">
        <v>447</v>
      </c>
      <c r="E1070" t="b">
        <v>0</v>
      </c>
      <c r="F1070" t="s">
        <v>447</v>
      </c>
      <c r="G1070" t="s">
        <v>447</v>
      </c>
      <c r="H1070" t="s">
        <v>447</v>
      </c>
      <c r="I1070" t="s">
        <v>447</v>
      </c>
      <c r="J1070" t="s">
        <v>447</v>
      </c>
    </row>
    <row r="1071" spans="1:10" ht="12.75">
      <c r="A1071" t="s">
        <v>5483</v>
      </c>
      <c r="B1071" t="s">
        <v>447</v>
      </c>
      <c r="C1071" t="s">
        <v>447</v>
      </c>
      <c r="D1071" t="s">
        <v>447</v>
      </c>
      <c r="E1071" t="b">
        <v>0</v>
      </c>
      <c r="F1071" t="s">
        <v>447</v>
      </c>
      <c r="G1071" t="s">
        <v>447</v>
      </c>
      <c r="H1071" t="s">
        <v>447</v>
      </c>
      <c r="I1071" t="s">
        <v>447</v>
      </c>
      <c r="J1071" t="s">
        <v>447</v>
      </c>
    </row>
    <row r="1072" spans="1:10" ht="12.75">
      <c r="A1072" t="s">
        <v>5484</v>
      </c>
      <c r="B1072" t="s">
        <v>447</v>
      </c>
      <c r="C1072" t="s">
        <v>447</v>
      </c>
      <c r="D1072" t="s">
        <v>447</v>
      </c>
      <c r="E1072" t="b">
        <v>0</v>
      </c>
      <c r="F1072" t="s">
        <v>447</v>
      </c>
      <c r="G1072" t="s">
        <v>447</v>
      </c>
      <c r="H1072" t="s">
        <v>447</v>
      </c>
      <c r="I1072" t="s">
        <v>447</v>
      </c>
      <c r="J1072" t="s">
        <v>447</v>
      </c>
    </row>
    <row r="1073" spans="1:10" ht="12.75">
      <c r="A1073" t="s">
        <v>5485</v>
      </c>
      <c r="B1073" t="s">
        <v>447</v>
      </c>
      <c r="C1073" t="s">
        <v>447</v>
      </c>
      <c r="D1073" t="s">
        <v>447</v>
      </c>
      <c r="E1073" t="b">
        <v>0</v>
      </c>
      <c r="F1073" t="s">
        <v>447</v>
      </c>
      <c r="G1073" t="s">
        <v>447</v>
      </c>
      <c r="H1073" t="s">
        <v>447</v>
      </c>
      <c r="I1073" t="s">
        <v>447</v>
      </c>
      <c r="J1073" t="s">
        <v>447</v>
      </c>
    </row>
    <row r="1074" spans="1:10" ht="12.75">
      <c r="A1074" t="s">
        <v>5486</v>
      </c>
      <c r="B1074" t="s">
        <v>447</v>
      </c>
      <c r="C1074" t="s">
        <v>447</v>
      </c>
      <c r="D1074" t="s">
        <v>447</v>
      </c>
      <c r="E1074" t="b">
        <v>0</v>
      </c>
      <c r="F1074" t="s">
        <v>447</v>
      </c>
      <c r="G1074" t="s">
        <v>447</v>
      </c>
      <c r="H1074" t="s">
        <v>447</v>
      </c>
      <c r="I1074" t="s">
        <v>447</v>
      </c>
      <c r="J1074" t="s">
        <v>447</v>
      </c>
    </row>
    <row r="1075" spans="1:10" ht="12.75">
      <c r="A1075" t="s">
        <v>5487</v>
      </c>
      <c r="B1075" t="s">
        <v>447</v>
      </c>
      <c r="C1075" t="s">
        <v>447</v>
      </c>
      <c r="D1075" t="s">
        <v>447</v>
      </c>
      <c r="E1075" t="b">
        <v>0</v>
      </c>
      <c r="F1075" t="s">
        <v>447</v>
      </c>
      <c r="G1075" t="s">
        <v>447</v>
      </c>
      <c r="H1075" t="s">
        <v>447</v>
      </c>
      <c r="I1075" t="s">
        <v>447</v>
      </c>
      <c r="J1075" t="s">
        <v>447</v>
      </c>
    </row>
    <row r="1076" spans="1:10" ht="12.75">
      <c r="A1076" t="s">
        <v>5488</v>
      </c>
      <c r="B1076" t="s">
        <v>447</v>
      </c>
      <c r="C1076" t="s">
        <v>447</v>
      </c>
      <c r="D1076" t="s">
        <v>447</v>
      </c>
      <c r="E1076" t="b">
        <v>0</v>
      </c>
      <c r="F1076" t="s">
        <v>447</v>
      </c>
      <c r="G1076" t="s">
        <v>447</v>
      </c>
      <c r="H1076" t="s">
        <v>447</v>
      </c>
      <c r="I1076" t="s">
        <v>447</v>
      </c>
      <c r="J1076" t="s">
        <v>447</v>
      </c>
    </row>
    <row r="1077" spans="1:10" ht="12.75">
      <c r="A1077" t="s">
        <v>5489</v>
      </c>
      <c r="B1077" t="s">
        <v>447</v>
      </c>
      <c r="C1077" t="s">
        <v>447</v>
      </c>
      <c r="D1077" t="s">
        <v>447</v>
      </c>
      <c r="E1077" t="b">
        <v>0</v>
      </c>
      <c r="F1077" t="s">
        <v>447</v>
      </c>
      <c r="G1077" t="s">
        <v>447</v>
      </c>
      <c r="H1077" t="s">
        <v>447</v>
      </c>
      <c r="I1077" t="s">
        <v>447</v>
      </c>
      <c r="J1077" t="s">
        <v>447</v>
      </c>
    </row>
    <row r="1078" spans="1:10" ht="12.75">
      <c r="A1078" t="s">
        <v>5490</v>
      </c>
      <c r="B1078" t="s">
        <v>447</v>
      </c>
      <c r="C1078" t="s">
        <v>447</v>
      </c>
      <c r="D1078" t="s">
        <v>447</v>
      </c>
      <c r="E1078" t="b">
        <v>0</v>
      </c>
      <c r="F1078" t="s">
        <v>447</v>
      </c>
      <c r="G1078" t="s">
        <v>447</v>
      </c>
      <c r="H1078" t="s">
        <v>447</v>
      </c>
      <c r="I1078" t="s">
        <v>447</v>
      </c>
      <c r="J1078" t="s">
        <v>447</v>
      </c>
    </row>
    <row r="1079" spans="1:10" ht="12.75">
      <c r="A1079" t="s">
        <v>5491</v>
      </c>
      <c r="B1079" t="s">
        <v>447</v>
      </c>
      <c r="C1079" t="s">
        <v>447</v>
      </c>
      <c r="D1079" t="s">
        <v>447</v>
      </c>
      <c r="E1079" t="b">
        <v>0</v>
      </c>
      <c r="F1079" t="s">
        <v>447</v>
      </c>
      <c r="G1079" t="s">
        <v>447</v>
      </c>
      <c r="H1079" t="s">
        <v>447</v>
      </c>
      <c r="I1079" t="s">
        <v>447</v>
      </c>
      <c r="J1079" t="s">
        <v>447</v>
      </c>
    </row>
    <row r="1080" spans="1:10" ht="12.75">
      <c r="A1080" t="s">
        <v>5492</v>
      </c>
      <c r="B1080" t="s">
        <v>447</v>
      </c>
      <c r="C1080" t="s">
        <v>447</v>
      </c>
      <c r="D1080" t="s">
        <v>447</v>
      </c>
      <c r="E1080" t="b">
        <v>0</v>
      </c>
      <c r="F1080" t="s">
        <v>447</v>
      </c>
      <c r="G1080" t="s">
        <v>447</v>
      </c>
      <c r="H1080" t="s">
        <v>447</v>
      </c>
      <c r="I1080" t="s">
        <v>447</v>
      </c>
      <c r="J1080" t="s">
        <v>447</v>
      </c>
    </row>
    <row r="1081" spans="1:10" ht="12.75">
      <c r="A1081" t="s">
        <v>5493</v>
      </c>
      <c r="B1081" t="s">
        <v>447</v>
      </c>
      <c r="C1081" t="s">
        <v>447</v>
      </c>
      <c r="D1081" t="s">
        <v>447</v>
      </c>
      <c r="E1081" t="b">
        <v>0</v>
      </c>
      <c r="F1081" t="s">
        <v>447</v>
      </c>
      <c r="G1081" t="s">
        <v>447</v>
      </c>
      <c r="H1081" t="s">
        <v>447</v>
      </c>
      <c r="I1081" t="s">
        <v>447</v>
      </c>
      <c r="J1081" t="s">
        <v>447</v>
      </c>
    </row>
    <row r="1082" spans="1:10" ht="12.75">
      <c r="A1082" t="s">
        <v>5494</v>
      </c>
      <c r="B1082" t="s">
        <v>447</v>
      </c>
      <c r="C1082" t="s">
        <v>447</v>
      </c>
      <c r="D1082" t="s">
        <v>447</v>
      </c>
      <c r="E1082" t="b">
        <v>0</v>
      </c>
      <c r="F1082" t="s">
        <v>447</v>
      </c>
      <c r="G1082" t="s">
        <v>447</v>
      </c>
      <c r="H1082" t="s">
        <v>447</v>
      </c>
      <c r="I1082" t="s">
        <v>447</v>
      </c>
      <c r="J1082" t="s">
        <v>447</v>
      </c>
    </row>
    <row r="1083" spans="1:10" ht="12.75">
      <c r="A1083" t="s">
        <v>5495</v>
      </c>
      <c r="B1083" t="s">
        <v>447</v>
      </c>
      <c r="C1083" t="s">
        <v>447</v>
      </c>
      <c r="D1083" t="s">
        <v>447</v>
      </c>
      <c r="E1083" t="b">
        <v>0</v>
      </c>
      <c r="F1083" t="s">
        <v>447</v>
      </c>
      <c r="G1083" t="s">
        <v>447</v>
      </c>
      <c r="H1083" t="s">
        <v>447</v>
      </c>
      <c r="I1083" t="s">
        <v>447</v>
      </c>
      <c r="J1083" t="s">
        <v>447</v>
      </c>
    </row>
    <row r="1084" spans="1:10" ht="12.75">
      <c r="A1084" t="s">
        <v>5496</v>
      </c>
      <c r="B1084" t="s">
        <v>447</v>
      </c>
      <c r="C1084" t="s">
        <v>447</v>
      </c>
      <c r="D1084" t="s">
        <v>447</v>
      </c>
      <c r="E1084" t="b">
        <v>0</v>
      </c>
      <c r="F1084" t="s">
        <v>447</v>
      </c>
      <c r="G1084" t="s">
        <v>447</v>
      </c>
      <c r="H1084" t="s">
        <v>447</v>
      </c>
      <c r="I1084" t="s">
        <v>447</v>
      </c>
      <c r="J1084" t="s">
        <v>447</v>
      </c>
    </row>
    <row r="1085" spans="1:10" ht="12.75">
      <c r="A1085" t="s">
        <v>5497</v>
      </c>
      <c r="B1085" t="s">
        <v>447</v>
      </c>
      <c r="C1085" t="s">
        <v>447</v>
      </c>
      <c r="D1085" t="s">
        <v>447</v>
      </c>
      <c r="E1085" t="b">
        <v>0</v>
      </c>
      <c r="F1085" t="s">
        <v>447</v>
      </c>
      <c r="G1085" t="s">
        <v>447</v>
      </c>
      <c r="H1085" t="s">
        <v>447</v>
      </c>
      <c r="I1085" t="s">
        <v>447</v>
      </c>
      <c r="J1085" t="s">
        <v>447</v>
      </c>
    </row>
    <row r="1086" spans="1:10" ht="12.75">
      <c r="A1086" t="s">
        <v>5498</v>
      </c>
      <c r="B1086" t="s">
        <v>447</v>
      </c>
      <c r="C1086" t="s">
        <v>447</v>
      </c>
      <c r="D1086" t="s">
        <v>447</v>
      </c>
      <c r="E1086" t="b">
        <v>0</v>
      </c>
      <c r="F1086" t="s">
        <v>447</v>
      </c>
      <c r="G1086" t="s">
        <v>447</v>
      </c>
      <c r="H1086" t="s">
        <v>447</v>
      </c>
      <c r="I1086" t="s">
        <v>447</v>
      </c>
      <c r="J1086" t="s">
        <v>447</v>
      </c>
    </row>
    <row r="1087" spans="1:10" ht="12.75">
      <c r="A1087" t="s">
        <v>5499</v>
      </c>
      <c r="B1087" t="s">
        <v>447</v>
      </c>
      <c r="C1087" t="s">
        <v>447</v>
      </c>
      <c r="D1087" t="s">
        <v>447</v>
      </c>
      <c r="E1087" t="b">
        <v>0</v>
      </c>
      <c r="F1087" t="s">
        <v>447</v>
      </c>
      <c r="G1087" t="s">
        <v>447</v>
      </c>
      <c r="H1087" t="s">
        <v>447</v>
      </c>
      <c r="I1087" t="s">
        <v>447</v>
      </c>
      <c r="J1087" t="s">
        <v>447</v>
      </c>
    </row>
    <row r="1088" spans="1:10" ht="12.75">
      <c r="A1088" t="s">
        <v>5500</v>
      </c>
      <c r="B1088" t="s">
        <v>447</v>
      </c>
      <c r="C1088" t="s">
        <v>447</v>
      </c>
      <c r="D1088" t="s">
        <v>447</v>
      </c>
      <c r="E1088" t="b">
        <v>0</v>
      </c>
      <c r="F1088" t="s">
        <v>447</v>
      </c>
      <c r="G1088" t="s">
        <v>447</v>
      </c>
      <c r="H1088" t="s">
        <v>447</v>
      </c>
      <c r="I1088" t="s">
        <v>447</v>
      </c>
      <c r="J1088" t="s">
        <v>447</v>
      </c>
    </row>
    <row r="1089" spans="1:10" ht="12.75">
      <c r="A1089" t="s">
        <v>5501</v>
      </c>
      <c r="B1089" t="s">
        <v>447</v>
      </c>
      <c r="C1089" t="s">
        <v>447</v>
      </c>
      <c r="D1089" t="s">
        <v>447</v>
      </c>
      <c r="E1089" t="b">
        <v>0</v>
      </c>
      <c r="F1089" t="s">
        <v>447</v>
      </c>
      <c r="G1089" t="s">
        <v>447</v>
      </c>
      <c r="H1089" t="s">
        <v>447</v>
      </c>
      <c r="I1089" t="s">
        <v>447</v>
      </c>
      <c r="J1089" t="s">
        <v>447</v>
      </c>
    </row>
    <row r="1090" spans="1:10" ht="12.75">
      <c r="A1090" t="s">
        <v>5502</v>
      </c>
      <c r="B1090" t="s">
        <v>447</v>
      </c>
      <c r="C1090" t="s">
        <v>447</v>
      </c>
      <c r="D1090" t="s">
        <v>447</v>
      </c>
      <c r="E1090" t="b">
        <v>0</v>
      </c>
      <c r="F1090" t="s">
        <v>447</v>
      </c>
      <c r="G1090" t="s">
        <v>447</v>
      </c>
      <c r="H1090" t="s">
        <v>447</v>
      </c>
      <c r="I1090" t="s">
        <v>447</v>
      </c>
      <c r="J1090" t="s">
        <v>447</v>
      </c>
    </row>
    <row r="1091" spans="1:10" ht="12.75">
      <c r="A1091" t="s">
        <v>5503</v>
      </c>
      <c r="B1091" t="s">
        <v>447</v>
      </c>
      <c r="C1091" t="s">
        <v>447</v>
      </c>
      <c r="D1091" t="s">
        <v>447</v>
      </c>
      <c r="E1091" t="b">
        <v>0</v>
      </c>
      <c r="F1091" t="s">
        <v>447</v>
      </c>
      <c r="G1091" t="s">
        <v>447</v>
      </c>
      <c r="H1091" t="s">
        <v>447</v>
      </c>
      <c r="I1091" t="s">
        <v>447</v>
      </c>
      <c r="J1091" t="s">
        <v>447</v>
      </c>
    </row>
    <row r="1092" spans="1:10" ht="12.75">
      <c r="A1092" t="s">
        <v>5504</v>
      </c>
      <c r="B1092" t="s">
        <v>447</v>
      </c>
      <c r="C1092" t="s">
        <v>447</v>
      </c>
      <c r="D1092" t="s">
        <v>447</v>
      </c>
      <c r="E1092" t="b">
        <v>0</v>
      </c>
      <c r="F1092" t="s">
        <v>447</v>
      </c>
      <c r="G1092" t="s">
        <v>447</v>
      </c>
      <c r="H1092" t="s">
        <v>447</v>
      </c>
      <c r="I1092" t="s">
        <v>447</v>
      </c>
      <c r="J1092" t="s">
        <v>447</v>
      </c>
    </row>
    <row r="1093" spans="1:10" ht="12.75">
      <c r="A1093" t="s">
        <v>5505</v>
      </c>
      <c r="B1093" t="s">
        <v>447</v>
      </c>
      <c r="C1093" t="s">
        <v>447</v>
      </c>
      <c r="D1093" t="s">
        <v>447</v>
      </c>
      <c r="E1093" t="b">
        <v>0</v>
      </c>
      <c r="F1093" t="s">
        <v>447</v>
      </c>
      <c r="G1093" t="s">
        <v>447</v>
      </c>
      <c r="H1093" t="s">
        <v>447</v>
      </c>
      <c r="I1093" t="s">
        <v>447</v>
      </c>
      <c r="J1093" t="s">
        <v>447</v>
      </c>
    </row>
    <row r="1094" spans="1:10" ht="12.75">
      <c r="A1094" t="s">
        <v>5506</v>
      </c>
      <c r="B1094" t="s">
        <v>447</v>
      </c>
      <c r="C1094" t="s">
        <v>447</v>
      </c>
      <c r="D1094" t="s">
        <v>447</v>
      </c>
      <c r="E1094" t="b">
        <v>0</v>
      </c>
      <c r="F1094" t="s">
        <v>447</v>
      </c>
      <c r="G1094" t="s">
        <v>447</v>
      </c>
      <c r="H1094" t="s">
        <v>447</v>
      </c>
      <c r="I1094" t="s">
        <v>447</v>
      </c>
      <c r="J1094" t="s">
        <v>447</v>
      </c>
    </row>
    <row r="1095" spans="1:10" ht="12.75">
      <c r="A1095" t="s">
        <v>5507</v>
      </c>
      <c r="B1095" t="s">
        <v>447</v>
      </c>
      <c r="C1095" t="s">
        <v>447</v>
      </c>
      <c r="D1095" t="s">
        <v>447</v>
      </c>
      <c r="E1095" t="b">
        <v>0</v>
      </c>
      <c r="F1095" t="s">
        <v>447</v>
      </c>
      <c r="G1095" t="s">
        <v>447</v>
      </c>
      <c r="H1095" t="s">
        <v>447</v>
      </c>
      <c r="I1095" t="s">
        <v>447</v>
      </c>
      <c r="J1095" t="s">
        <v>447</v>
      </c>
    </row>
    <row r="1096" spans="1:10" ht="12.75">
      <c r="A1096" t="s">
        <v>5508</v>
      </c>
      <c r="B1096" t="s">
        <v>447</v>
      </c>
      <c r="C1096" t="s">
        <v>447</v>
      </c>
      <c r="D1096" t="s">
        <v>447</v>
      </c>
      <c r="E1096" t="b">
        <v>0</v>
      </c>
      <c r="F1096" t="s">
        <v>447</v>
      </c>
      <c r="G1096" t="s">
        <v>447</v>
      </c>
      <c r="H1096" t="s">
        <v>447</v>
      </c>
      <c r="I1096" t="s">
        <v>447</v>
      </c>
      <c r="J1096" t="s">
        <v>447</v>
      </c>
    </row>
    <row r="1097" spans="1:10" ht="12.75">
      <c r="A1097" t="s">
        <v>5509</v>
      </c>
      <c r="B1097" t="s">
        <v>447</v>
      </c>
      <c r="C1097" t="s">
        <v>447</v>
      </c>
      <c r="D1097" t="s">
        <v>447</v>
      </c>
      <c r="E1097" t="b">
        <v>0</v>
      </c>
      <c r="F1097" t="s">
        <v>447</v>
      </c>
      <c r="G1097" t="s">
        <v>447</v>
      </c>
      <c r="H1097" t="s">
        <v>447</v>
      </c>
      <c r="I1097" t="s">
        <v>447</v>
      </c>
      <c r="J1097" t="s">
        <v>447</v>
      </c>
    </row>
    <row r="1098" spans="1:10" ht="12.75">
      <c r="A1098" t="s">
        <v>5510</v>
      </c>
      <c r="B1098" t="s">
        <v>447</v>
      </c>
      <c r="C1098" t="s">
        <v>447</v>
      </c>
      <c r="D1098" t="s">
        <v>447</v>
      </c>
      <c r="E1098" t="b">
        <v>0</v>
      </c>
      <c r="F1098" t="s">
        <v>447</v>
      </c>
      <c r="G1098" t="s">
        <v>447</v>
      </c>
      <c r="H1098" t="s">
        <v>447</v>
      </c>
      <c r="I1098" t="s">
        <v>447</v>
      </c>
      <c r="J1098" t="s">
        <v>447</v>
      </c>
    </row>
    <row r="1099" spans="1:10" ht="12.75">
      <c r="A1099" t="s">
        <v>5511</v>
      </c>
      <c r="B1099" t="s">
        <v>447</v>
      </c>
      <c r="C1099" t="s">
        <v>447</v>
      </c>
      <c r="D1099" t="s">
        <v>447</v>
      </c>
      <c r="E1099" t="b">
        <v>0</v>
      </c>
      <c r="F1099" t="s">
        <v>447</v>
      </c>
      <c r="G1099" t="s">
        <v>447</v>
      </c>
      <c r="H1099" t="s">
        <v>447</v>
      </c>
      <c r="I1099" t="s">
        <v>447</v>
      </c>
      <c r="J1099" t="s">
        <v>447</v>
      </c>
    </row>
    <row r="1100" spans="1:10" ht="12.75">
      <c r="A1100" t="s">
        <v>5512</v>
      </c>
      <c r="B1100" t="s">
        <v>447</v>
      </c>
      <c r="C1100" t="s">
        <v>447</v>
      </c>
      <c r="D1100" t="s">
        <v>447</v>
      </c>
      <c r="E1100" t="b">
        <v>0</v>
      </c>
      <c r="F1100" t="s">
        <v>447</v>
      </c>
      <c r="G1100" t="s">
        <v>447</v>
      </c>
      <c r="H1100" t="s">
        <v>447</v>
      </c>
      <c r="I1100" t="s">
        <v>447</v>
      </c>
      <c r="J1100" t="s">
        <v>447</v>
      </c>
    </row>
    <row r="1101" spans="1:10" ht="12.75">
      <c r="A1101" t="s">
        <v>5513</v>
      </c>
      <c r="B1101" t="s">
        <v>447</v>
      </c>
      <c r="C1101" t="s">
        <v>447</v>
      </c>
      <c r="D1101" t="s">
        <v>447</v>
      </c>
      <c r="E1101" t="b">
        <v>0</v>
      </c>
      <c r="F1101" t="s">
        <v>447</v>
      </c>
      <c r="G1101" t="s">
        <v>447</v>
      </c>
      <c r="H1101" t="s">
        <v>447</v>
      </c>
      <c r="I1101" t="s">
        <v>447</v>
      </c>
      <c r="J1101" t="s">
        <v>447</v>
      </c>
    </row>
    <row r="1102" spans="1:10" ht="12.75">
      <c r="A1102" t="s">
        <v>5514</v>
      </c>
      <c r="B1102" t="s">
        <v>447</v>
      </c>
      <c r="C1102" t="s">
        <v>447</v>
      </c>
      <c r="D1102" t="s">
        <v>447</v>
      </c>
      <c r="E1102" t="b">
        <v>0</v>
      </c>
      <c r="F1102" t="s">
        <v>447</v>
      </c>
      <c r="G1102" t="s">
        <v>447</v>
      </c>
      <c r="H1102" t="s">
        <v>447</v>
      </c>
      <c r="I1102" t="s">
        <v>447</v>
      </c>
      <c r="J1102" t="s">
        <v>447</v>
      </c>
    </row>
    <row r="1103" spans="1:10" ht="12.75">
      <c r="A1103" t="s">
        <v>5515</v>
      </c>
      <c r="B1103" t="s">
        <v>447</v>
      </c>
      <c r="C1103" t="s">
        <v>447</v>
      </c>
      <c r="D1103" t="s">
        <v>447</v>
      </c>
      <c r="E1103" t="b">
        <v>0</v>
      </c>
      <c r="F1103" t="s">
        <v>447</v>
      </c>
      <c r="G1103" t="s">
        <v>447</v>
      </c>
      <c r="H1103" t="s">
        <v>447</v>
      </c>
      <c r="I1103" t="s">
        <v>447</v>
      </c>
      <c r="J1103" t="s">
        <v>447</v>
      </c>
    </row>
    <row r="1104" spans="1:10" ht="12.75">
      <c r="A1104" t="s">
        <v>5516</v>
      </c>
      <c r="B1104" t="s">
        <v>447</v>
      </c>
      <c r="C1104" t="s">
        <v>447</v>
      </c>
      <c r="D1104" t="s">
        <v>447</v>
      </c>
      <c r="E1104" t="b">
        <v>0</v>
      </c>
      <c r="F1104" t="s">
        <v>447</v>
      </c>
      <c r="G1104" t="s">
        <v>447</v>
      </c>
      <c r="H1104" t="s">
        <v>447</v>
      </c>
      <c r="I1104" t="s">
        <v>447</v>
      </c>
      <c r="J1104" t="s">
        <v>447</v>
      </c>
    </row>
    <row r="1105" spans="1:10" ht="12.75">
      <c r="A1105" t="s">
        <v>5517</v>
      </c>
      <c r="B1105" t="s">
        <v>447</v>
      </c>
      <c r="C1105" t="s">
        <v>447</v>
      </c>
      <c r="D1105" t="s">
        <v>447</v>
      </c>
      <c r="E1105" t="b">
        <v>0</v>
      </c>
      <c r="F1105" t="s">
        <v>447</v>
      </c>
      <c r="G1105" t="s">
        <v>447</v>
      </c>
      <c r="H1105" t="s">
        <v>447</v>
      </c>
      <c r="I1105" t="s">
        <v>447</v>
      </c>
      <c r="J1105" t="s">
        <v>447</v>
      </c>
    </row>
    <row r="1106" spans="1:10" ht="12.75">
      <c r="A1106" t="s">
        <v>5518</v>
      </c>
      <c r="B1106" t="s">
        <v>447</v>
      </c>
      <c r="C1106" t="s">
        <v>447</v>
      </c>
      <c r="D1106" t="s">
        <v>447</v>
      </c>
      <c r="E1106" t="b">
        <v>0</v>
      </c>
      <c r="F1106" t="s">
        <v>447</v>
      </c>
      <c r="G1106" t="s">
        <v>447</v>
      </c>
      <c r="H1106" t="s">
        <v>447</v>
      </c>
      <c r="I1106" t="s">
        <v>447</v>
      </c>
      <c r="J1106" t="s">
        <v>447</v>
      </c>
    </row>
    <row r="1107" spans="1:10" ht="12.75">
      <c r="A1107" t="s">
        <v>5519</v>
      </c>
      <c r="B1107" t="s">
        <v>447</v>
      </c>
      <c r="C1107" t="s">
        <v>447</v>
      </c>
      <c r="D1107" t="s">
        <v>447</v>
      </c>
      <c r="E1107" t="b">
        <v>0</v>
      </c>
      <c r="F1107" t="s">
        <v>447</v>
      </c>
      <c r="G1107" t="s">
        <v>447</v>
      </c>
      <c r="H1107" t="s">
        <v>447</v>
      </c>
      <c r="I1107" t="s">
        <v>447</v>
      </c>
      <c r="J1107" t="s">
        <v>447</v>
      </c>
    </row>
    <row r="1108" spans="1:10" ht="12.75">
      <c r="A1108" t="s">
        <v>5520</v>
      </c>
      <c r="B1108" t="s">
        <v>447</v>
      </c>
      <c r="C1108" t="s">
        <v>447</v>
      </c>
      <c r="D1108" t="s">
        <v>447</v>
      </c>
      <c r="E1108" t="b">
        <v>0</v>
      </c>
      <c r="F1108" t="s">
        <v>447</v>
      </c>
      <c r="G1108" t="s">
        <v>447</v>
      </c>
      <c r="H1108" t="s">
        <v>447</v>
      </c>
      <c r="I1108" t="s">
        <v>447</v>
      </c>
      <c r="J1108" t="s">
        <v>447</v>
      </c>
    </row>
    <row r="1109" spans="1:10" ht="12.75">
      <c r="A1109" t="s">
        <v>5521</v>
      </c>
      <c r="B1109" t="s">
        <v>447</v>
      </c>
      <c r="C1109" t="s">
        <v>447</v>
      </c>
      <c r="D1109" t="s">
        <v>447</v>
      </c>
      <c r="E1109" t="b">
        <v>0</v>
      </c>
      <c r="F1109" t="s">
        <v>447</v>
      </c>
      <c r="G1109" t="s">
        <v>447</v>
      </c>
      <c r="H1109" t="s">
        <v>447</v>
      </c>
      <c r="I1109" t="s">
        <v>447</v>
      </c>
      <c r="J1109" t="s">
        <v>447</v>
      </c>
    </row>
    <row r="1110" spans="1:10" ht="12.75">
      <c r="A1110" t="s">
        <v>5522</v>
      </c>
      <c r="B1110" t="s">
        <v>447</v>
      </c>
      <c r="C1110" t="s">
        <v>447</v>
      </c>
      <c r="D1110" t="s">
        <v>447</v>
      </c>
      <c r="E1110" t="b">
        <v>0</v>
      </c>
      <c r="F1110" t="s">
        <v>447</v>
      </c>
      <c r="G1110" t="s">
        <v>447</v>
      </c>
      <c r="H1110" t="s">
        <v>447</v>
      </c>
      <c r="I1110" t="s">
        <v>447</v>
      </c>
      <c r="J1110" t="s">
        <v>447</v>
      </c>
    </row>
    <row r="1111" spans="1:10" ht="12.75">
      <c r="A1111" t="s">
        <v>5523</v>
      </c>
      <c r="B1111" t="s">
        <v>447</v>
      </c>
      <c r="C1111" t="s">
        <v>447</v>
      </c>
      <c r="D1111" t="s">
        <v>447</v>
      </c>
      <c r="E1111" t="b">
        <v>0</v>
      </c>
      <c r="F1111" t="s">
        <v>447</v>
      </c>
      <c r="G1111" t="s">
        <v>447</v>
      </c>
      <c r="H1111" t="s">
        <v>447</v>
      </c>
      <c r="I1111" t="s">
        <v>447</v>
      </c>
      <c r="J1111" t="s">
        <v>447</v>
      </c>
    </row>
    <row r="1112" spans="1:10" ht="12.75">
      <c r="A1112" t="s">
        <v>5524</v>
      </c>
      <c r="B1112" t="s">
        <v>447</v>
      </c>
      <c r="C1112" t="s">
        <v>447</v>
      </c>
      <c r="D1112" t="s">
        <v>447</v>
      </c>
      <c r="E1112" t="b">
        <v>0</v>
      </c>
      <c r="F1112" t="s">
        <v>447</v>
      </c>
      <c r="G1112" t="s">
        <v>447</v>
      </c>
      <c r="H1112" t="s">
        <v>447</v>
      </c>
      <c r="I1112" t="s">
        <v>447</v>
      </c>
      <c r="J1112" t="s">
        <v>447</v>
      </c>
    </row>
    <row r="1113" spans="1:10" ht="12.75">
      <c r="A1113" t="s">
        <v>5525</v>
      </c>
      <c r="B1113" t="s">
        <v>447</v>
      </c>
      <c r="C1113" t="s">
        <v>447</v>
      </c>
      <c r="D1113" t="s">
        <v>447</v>
      </c>
      <c r="E1113" t="b">
        <v>0</v>
      </c>
      <c r="F1113" t="s">
        <v>447</v>
      </c>
      <c r="G1113" t="s">
        <v>447</v>
      </c>
      <c r="H1113" t="s">
        <v>447</v>
      </c>
      <c r="I1113" t="s">
        <v>447</v>
      </c>
      <c r="J1113" t="s">
        <v>447</v>
      </c>
    </row>
    <row r="1114" spans="1:10" ht="12.75">
      <c r="A1114" t="s">
        <v>5526</v>
      </c>
      <c r="B1114" t="s">
        <v>447</v>
      </c>
      <c r="C1114" t="s">
        <v>447</v>
      </c>
      <c r="D1114" t="s">
        <v>447</v>
      </c>
      <c r="E1114" t="b">
        <v>0</v>
      </c>
      <c r="F1114" t="s">
        <v>447</v>
      </c>
      <c r="G1114" t="s">
        <v>447</v>
      </c>
      <c r="H1114" t="s">
        <v>447</v>
      </c>
      <c r="I1114" t="s">
        <v>447</v>
      </c>
      <c r="J1114" t="s">
        <v>447</v>
      </c>
    </row>
    <row r="1115" spans="1:10" ht="12.75">
      <c r="A1115" t="s">
        <v>5527</v>
      </c>
      <c r="B1115" t="s">
        <v>447</v>
      </c>
      <c r="C1115" t="s">
        <v>447</v>
      </c>
      <c r="D1115" t="s">
        <v>447</v>
      </c>
      <c r="E1115" t="b">
        <v>0</v>
      </c>
      <c r="F1115" t="s">
        <v>447</v>
      </c>
      <c r="G1115" t="s">
        <v>447</v>
      </c>
      <c r="H1115" t="s">
        <v>447</v>
      </c>
      <c r="I1115" t="s">
        <v>447</v>
      </c>
      <c r="J1115" t="s">
        <v>447</v>
      </c>
    </row>
    <row r="1116" spans="1:10" ht="12.75">
      <c r="A1116" t="s">
        <v>5528</v>
      </c>
      <c r="B1116" t="s">
        <v>447</v>
      </c>
      <c r="C1116" t="s">
        <v>447</v>
      </c>
      <c r="D1116" t="s">
        <v>447</v>
      </c>
      <c r="E1116" t="b">
        <v>0</v>
      </c>
      <c r="F1116" t="s">
        <v>447</v>
      </c>
      <c r="G1116" t="s">
        <v>447</v>
      </c>
      <c r="H1116" t="s">
        <v>447</v>
      </c>
      <c r="I1116" t="s">
        <v>447</v>
      </c>
      <c r="J1116" t="s">
        <v>447</v>
      </c>
    </row>
    <row r="1117" spans="1:10" ht="12.75">
      <c r="A1117" t="s">
        <v>5529</v>
      </c>
      <c r="B1117" t="s">
        <v>447</v>
      </c>
      <c r="C1117" t="s">
        <v>447</v>
      </c>
      <c r="D1117" t="s">
        <v>447</v>
      </c>
      <c r="E1117" t="b">
        <v>0</v>
      </c>
      <c r="F1117" t="s">
        <v>447</v>
      </c>
      <c r="G1117" t="s">
        <v>447</v>
      </c>
      <c r="H1117" t="s">
        <v>447</v>
      </c>
      <c r="I1117" t="s">
        <v>447</v>
      </c>
      <c r="J1117" t="s">
        <v>447</v>
      </c>
    </row>
    <row r="1118" spans="1:10" ht="12.75">
      <c r="A1118" t="s">
        <v>5530</v>
      </c>
      <c r="B1118" t="s">
        <v>447</v>
      </c>
      <c r="C1118" t="s">
        <v>447</v>
      </c>
      <c r="D1118" t="s">
        <v>447</v>
      </c>
      <c r="E1118" t="b">
        <v>0</v>
      </c>
      <c r="F1118" t="s">
        <v>447</v>
      </c>
      <c r="G1118" t="s">
        <v>447</v>
      </c>
      <c r="H1118" t="s">
        <v>447</v>
      </c>
      <c r="I1118" t="s">
        <v>447</v>
      </c>
      <c r="J1118" t="s">
        <v>447</v>
      </c>
    </row>
    <row r="1119" spans="1:10" ht="12.75">
      <c r="A1119" t="s">
        <v>5531</v>
      </c>
      <c r="B1119" t="s">
        <v>447</v>
      </c>
      <c r="C1119" t="s">
        <v>447</v>
      </c>
      <c r="D1119" t="s">
        <v>447</v>
      </c>
      <c r="E1119" t="b">
        <v>0</v>
      </c>
      <c r="F1119" t="s">
        <v>447</v>
      </c>
      <c r="G1119" t="s">
        <v>447</v>
      </c>
      <c r="H1119" t="s">
        <v>447</v>
      </c>
      <c r="I1119" t="s">
        <v>447</v>
      </c>
      <c r="J1119" t="s">
        <v>447</v>
      </c>
    </row>
    <row r="1120" spans="1:10" ht="12.75">
      <c r="A1120" t="s">
        <v>5532</v>
      </c>
      <c r="B1120" t="s">
        <v>447</v>
      </c>
      <c r="C1120" t="s">
        <v>447</v>
      </c>
      <c r="D1120" t="s">
        <v>447</v>
      </c>
      <c r="E1120" t="b">
        <v>0</v>
      </c>
      <c r="F1120" t="s">
        <v>447</v>
      </c>
      <c r="G1120" t="s">
        <v>447</v>
      </c>
      <c r="H1120" t="s">
        <v>447</v>
      </c>
      <c r="I1120" t="s">
        <v>447</v>
      </c>
      <c r="J1120" t="s">
        <v>447</v>
      </c>
    </row>
    <row r="1121" spans="1:10" ht="12.75">
      <c r="A1121" t="s">
        <v>5533</v>
      </c>
      <c r="B1121" t="s">
        <v>447</v>
      </c>
      <c r="C1121" t="s">
        <v>447</v>
      </c>
      <c r="D1121" t="s">
        <v>447</v>
      </c>
      <c r="E1121" t="b">
        <v>0</v>
      </c>
      <c r="F1121" t="s">
        <v>447</v>
      </c>
      <c r="G1121" t="s">
        <v>447</v>
      </c>
      <c r="H1121" t="s">
        <v>447</v>
      </c>
      <c r="I1121" t="s">
        <v>447</v>
      </c>
      <c r="J1121" t="s">
        <v>447</v>
      </c>
    </row>
    <row r="1122" spans="1:10" ht="12.75">
      <c r="A1122" t="s">
        <v>5534</v>
      </c>
      <c r="B1122" t="s">
        <v>447</v>
      </c>
      <c r="C1122" t="s">
        <v>447</v>
      </c>
      <c r="D1122" t="s">
        <v>447</v>
      </c>
      <c r="E1122" t="b">
        <v>0</v>
      </c>
      <c r="F1122" t="s">
        <v>447</v>
      </c>
      <c r="G1122" t="s">
        <v>447</v>
      </c>
      <c r="H1122" t="s">
        <v>447</v>
      </c>
      <c r="I1122" t="s">
        <v>447</v>
      </c>
      <c r="J1122" t="s">
        <v>447</v>
      </c>
    </row>
    <row r="1123" spans="1:10" ht="12.75">
      <c r="A1123" t="s">
        <v>5535</v>
      </c>
      <c r="B1123" t="s">
        <v>447</v>
      </c>
      <c r="C1123" t="s">
        <v>447</v>
      </c>
      <c r="D1123" t="s">
        <v>447</v>
      </c>
      <c r="E1123" t="b">
        <v>0</v>
      </c>
      <c r="F1123" t="s">
        <v>447</v>
      </c>
      <c r="G1123" t="s">
        <v>447</v>
      </c>
      <c r="H1123" t="s">
        <v>447</v>
      </c>
      <c r="I1123" t="s">
        <v>447</v>
      </c>
      <c r="J1123" t="s">
        <v>447</v>
      </c>
    </row>
    <row r="1124" spans="1:10" ht="12.75">
      <c r="A1124" t="s">
        <v>5536</v>
      </c>
      <c r="B1124" t="s">
        <v>447</v>
      </c>
      <c r="C1124" t="s">
        <v>447</v>
      </c>
      <c r="D1124" t="s">
        <v>447</v>
      </c>
      <c r="E1124" t="b">
        <v>0</v>
      </c>
      <c r="F1124" t="s">
        <v>447</v>
      </c>
      <c r="G1124" t="s">
        <v>447</v>
      </c>
      <c r="H1124" t="s">
        <v>447</v>
      </c>
      <c r="I1124" t="s">
        <v>447</v>
      </c>
      <c r="J1124" t="s">
        <v>447</v>
      </c>
    </row>
    <row r="1125" spans="1:10" ht="12.75">
      <c r="A1125" t="s">
        <v>5537</v>
      </c>
      <c r="B1125" t="s">
        <v>447</v>
      </c>
      <c r="C1125" t="s">
        <v>447</v>
      </c>
      <c r="D1125" t="s">
        <v>447</v>
      </c>
      <c r="E1125" t="b">
        <v>0</v>
      </c>
      <c r="F1125" t="s">
        <v>447</v>
      </c>
      <c r="G1125" t="s">
        <v>447</v>
      </c>
      <c r="H1125" t="s">
        <v>447</v>
      </c>
      <c r="I1125" t="s">
        <v>447</v>
      </c>
      <c r="J1125" t="s">
        <v>447</v>
      </c>
    </row>
    <row r="1126" spans="1:10" ht="12.75">
      <c r="A1126" t="s">
        <v>5538</v>
      </c>
      <c r="B1126" t="s">
        <v>447</v>
      </c>
      <c r="C1126" t="s">
        <v>447</v>
      </c>
      <c r="D1126" t="s">
        <v>447</v>
      </c>
      <c r="E1126" t="b">
        <v>0</v>
      </c>
      <c r="F1126" t="s">
        <v>447</v>
      </c>
      <c r="G1126" t="s">
        <v>447</v>
      </c>
      <c r="H1126" t="s">
        <v>447</v>
      </c>
      <c r="I1126" t="s">
        <v>447</v>
      </c>
      <c r="J1126" t="s">
        <v>447</v>
      </c>
    </row>
    <row r="1127" spans="1:10" ht="12.75">
      <c r="A1127" t="s">
        <v>5539</v>
      </c>
      <c r="B1127" t="s">
        <v>447</v>
      </c>
      <c r="C1127" t="s">
        <v>447</v>
      </c>
      <c r="D1127" t="s">
        <v>447</v>
      </c>
      <c r="E1127" t="b">
        <v>0</v>
      </c>
      <c r="F1127" t="s">
        <v>447</v>
      </c>
      <c r="G1127" t="s">
        <v>447</v>
      </c>
      <c r="H1127" t="s">
        <v>447</v>
      </c>
      <c r="I1127" t="s">
        <v>447</v>
      </c>
      <c r="J1127" t="s">
        <v>447</v>
      </c>
    </row>
    <row r="1128" spans="1:10" ht="12.75">
      <c r="A1128" t="s">
        <v>5540</v>
      </c>
      <c r="B1128" t="s">
        <v>447</v>
      </c>
      <c r="C1128" t="s">
        <v>447</v>
      </c>
      <c r="D1128" t="s">
        <v>447</v>
      </c>
      <c r="E1128" t="b">
        <v>0</v>
      </c>
      <c r="F1128" t="s">
        <v>447</v>
      </c>
      <c r="G1128" t="s">
        <v>447</v>
      </c>
      <c r="H1128" t="s">
        <v>447</v>
      </c>
      <c r="I1128" t="s">
        <v>447</v>
      </c>
      <c r="J1128" t="s">
        <v>447</v>
      </c>
    </row>
    <row r="1129" spans="1:10" ht="12.75">
      <c r="A1129" t="s">
        <v>5541</v>
      </c>
      <c r="B1129" t="s">
        <v>447</v>
      </c>
      <c r="C1129" t="s">
        <v>447</v>
      </c>
      <c r="D1129" t="s">
        <v>447</v>
      </c>
      <c r="E1129" t="b">
        <v>0</v>
      </c>
      <c r="F1129" t="s">
        <v>447</v>
      </c>
      <c r="G1129" t="s">
        <v>447</v>
      </c>
      <c r="H1129" t="s">
        <v>447</v>
      </c>
      <c r="I1129" t="s">
        <v>447</v>
      </c>
      <c r="J1129" t="s">
        <v>447</v>
      </c>
    </row>
    <row r="1130" spans="1:10" ht="12.75">
      <c r="A1130" t="s">
        <v>5542</v>
      </c>
      <c r="B1130" t="s">
        <v>447</v>
      </c>
      <c r="C1130" t="s">
        <v>447</v>
      </c>
      <c r="D1130" t="s">
        <v>447</v>
      </c>
      <c r="E1130" t="b">
        <v>0</v>
      </c>
      <c r="F1130" t="s">
        <v>447</v>
      </c>
      <c r="G1130" t="s">
        <v>447</v>
      </c>
      <c r="H1130" t="s">
        <v>447</v>
      </c>
      <c r="I1130" t="s">
        <v>447</v>
      </c>
      <c r="J1130" t="s">
        <v>447</v>
      </c>
    </row>
    <row r="1131" spans="1:10" ht="12.75">
      <c r="A1131" t="s">
        <v>5543</v>
      </c>
      <c r="B1131" t="s">
        <v>447</v>
      </c>
      <c r="C1131" t="s">
        <v>447</v>
      </c>
      <c r="D1131" t="s">
        <v>447</v>
      </c>
      <c r="E1131" t="b">
        <v>0</v>
      </c>
      <c r="F1131" t="s">
        <v>447</v>
      </c>
      <c r="G1131" t="s">
        <v>447</v>
      </c>
      <c r="H1131" t="s">
        <v>447</v>
      </c>
      <c r="I1131" t="s">
        <v>447</v>
      </c>
      <c r="J1131" t="s">
        <v>447</v>
      </c>
    </row>
    <row r="1132" spans="1:10" ht="12.75">
      <c r="A1132" t="s">
        <v>5544</v>
      </c>
      <c r="B1132" t="s">
        <v>447</v>
      </c>
      <c r="C1132" t="s">
        <v>447</v>
      </c>
      <c r="D1132" t="s">
        <v>447</v>
      </c>
      <c r="E1132" t="b">
        <v>0</v>
      </c>
      <c r="F1132" t="s">
        <v>447</v>
      </c>
      <c r="G1132" t="s">
        <v>447</v>
      </c>
      <c r="H1132" t="s">
        <v>447</v>
      </c>
      <c r="I1132" t="s">
        <v>447</v>
      </c>
      <c r="J1132" t="s">
        <v>447</v>
      </c>
    </row>
    <row r="1133" spans="1:10" ht="12.75">
      <c r="A1133" t="s">
        <v>5545</v>
      </c>
      <c r="B1133" t="s">
        <v>447</v>
      </c>
      <c r="C1133" t="s">
        <v>447</v>
      </c>
      <c r="D1133" t="s">
        <v>447</v>
      </c>
      <c r="E1133" t="b">
        <v>0</v>
      </c>
      <c r="F1133" t="s">
        <v>447</v>
      </c>
      <c r="G1133" t="s">
        <v>447</v>
      </c>
      <c r="H1133" t="s">
        <v>447</v>
      </c>
      <c r="I1133" t="s">
        <v>447</v>
      </c>
      <c r="J1133" t="s">
        <v>447</v>
      </c>
    </row>
    <row r="1134" spans="1:10" ht="12.75">
      <c r="A1134" t="s">
        <v>5546</v>
      </c>
      <c r="B1134" t="s">
        <v>447</v>
      </c>
      <c r="C1134" t="s">
        <v>447</v>
      </c>
      <c r="D1134" t="s">
        <v>447</v>
      </c>
      <c r="E1134" t="b">
        <v>0</v>
      </c>
      <c r="F1134" t="s">
        <v>447</v>
      </c>
      <c r="G1134" t="s">
        <v>447</v>
      </c>
      <c r="H1134" t="s">
        <v>447</v>
      </c>
      <c r="I1134" t="s">
        <v>447</v>
      </c>
      <c r="J1134" t="s">
        <v>447</v>
      </c>
    </row>
    <row r="1135" spans="1:10" ht="12.75">
      <c r="A1135" t="s">
        <v>5547</v>
      </c>
      <c r="B1135" t="s">
        <v>447</v>
      </c>
      <c r="C1135" t="s">
        <v>447</v>
      </c>
      <c r="D1135" t="s">
        <v>447</v>
      </c>
      <c r="E1135" t="b">
        <v>0</v>
      </c>
      <c r="F1135" t="s">
        <v>447</v>
      </c>
      <c r="G1135" t="s">
        <v>447</v>
      </c>
      <c r="H1135" t="s">
        <v>447</v>
      </c>
      <c r="I1135" t="s">
        <v>447</v>
      </c>
      <c r="J1135" t="s">
        <v>447</v>
      </c>
    </row>
    <row r="1136" spans="1:10" ht="12.75">
      <c r="A1136" t="s">
        <v>5548</v>
      </c>
      <c r="B1136" t="s">
        <v>447</v>
      </c>
      <c r="C1136" t="s">
        <v>447</v>
      </c>
      <c r="D1136" t="s">
        <v>447</v>
      </c>
      <c r="E1136" t="b">
        <v>0</v>
      </c>
      <c r="F1136" t="s">
        <v>447</v>
      </c>
      <c r="G1136" t="s">
        <v>447</v>
      </c>
      <c r="H1136" t="s">
        <v>447</v>
      </c>
      <c r="I1136" t="s">
        <v>447</v>
      </c>
      <c r="J1136" t="s">
        <v>447</v>
      </c>
    </row>
    <row r="1137" spans="1:10" ht="12.75">
      <c r="A1137" t="s">
        <v>5549</v>
      </c>
      <c r="B1137" t="s">
        <v>447</v>
      </c>
      <c r="C1137" t="s">
        <v>447</v>
      </c>
      <c r="D1137" t="s">
        <v>447</v>
      </c>
      <c r="E1137" t="b">
        <v>0</v>
      </c>
      <c r="F1137" t="s">
        <v>447</v>
      </c>
      <c r="G1137" t="s">
        <v>447</v>
      </c>
      <c r="H1137" t="s">
        <v>447</v>
      </c>
      <c r="I1137" t="s">
        <v>447</v>
      </c>
      <c r="J1137" t="s">
        <v>447</v>
      </c>
    </row>
    <row r="1138" spans="1:10" ht="12.75">
      <c r="A1138" t="s">
        <v>5550</v>
      </c>
      <c r="B1138" t="s">
        <v>447</v>
      </c>
      <c r="C1138" t="s">
        <v>447</v>
      </c>
      <c r="D1138" t="s">
        <v>447</v>
      </c>
      <c r="E1138" t="b">
        <v>0</v>
      </c>
      <c r="F1138" t="s">
        <v>447</v>
      </c>
      <c r="G1138" t="s">
        <v>447</v>
      </c>
      <c r="H1138" t="s">
        <v>447</v>
      </c>
      <c r="I1138" t="s">
        <v>447</v>
      </c>
      <c r="J1138" t="s">
        <v>447</v>
      </c>
    </row>
    <row r="1139" spans="1:10" ht="12.75">
      <c r="A1139" t="s">
        <v>5551</v>
      </c>
      <c r="B1139" t="s">
        <v>447</v>
      </c>
      <c r="C1139" t="s">
        <v>447</v>
      </c>
      <c r="D1139" t="s">
        <v>447</v>
      </c>
      <c r="E1139" t="b">
        <v>0</v>
      </c>
      <c r="F1139" t="s">
        <v>447</v>
      </c>
      <c r="G1139" t="s">
        <v>447</v>
      </c>
      <c r="H1139" t="s">
        <v>447</v>
      </c>
      <c r="I1139" t="s">
        <v>447</v>
      </c>
      <c r="J1139" t="s">
        <v>447</v>
      </c>
    </row>
    <row r="1140" spans="1:10" ht="12.75">
      <c r="A1140" t="s">
        <v>5552</v>
      </c>
      <c r="B1140" t="s">
        <v>447</v>
      </c>
      <c r="C1140" t="s">
        <v>447</v>
      </c>
      <c r="D1140" t="s">
        <v>447</v>
      </c>
      <c r="E1140" t="b">
        <v>0</v>
      </c>
      <c r="F1140" t="s">
        <v>447</v>
      </c>
      <c r="G1140" t="s">
        <v>447</v>
      </c>
      <c r="H1140" t="s">
        <v>447</v>
      </c>
      <c r="I1140" t="s">
        <v>447</v>
      </c>
      <c r="J1140" t="s">
        <v>447</v>
      </c>
    </row>
    <row r="1141" spans="1:10" ht="12.75">
      <c r="A1141" t="s">
        <v>5553</v>
      </c>
      <c r="B1141" t="s">
        <v>447</v>
      </c>
      <c r="C1141" t="s">
        <v>447</v>
      </c>
      <c r="D1141" t="s">
        <v>447</v>
      </c>
      <c r="E1141" t="b">
        <v>0</v>
      </c>
      <c r="F1141" t="s">
        <v>447</v>
      </c>
      <c r="G1141" t="s">
        <v>447</v>
      </c>
      <c r="H1141" t="s">
        <v>447</v>
      </c>
      <c r="I1141" t="s">
        <v>447</v>
      </c>
      <c r="J1141" t="s">
        <v>447</v>
      </c>
    </row>
    <row r="1142" spans="1:10" ht="12.75">
      <c r="A1142" t="s">
        <v>5554</v>
      </c>
      <c r="B1142" t="s">
        <v>447</v>
      </c>
      <c r="C1142" t="s">
        <v>447</v>
      </c>
      <c r="D1142" t="s">
        <v>447</v>
      </c>
      <c r="E1142" t="b">
        <v>0</v>
      </c>
      <c r="F1142" t="s">
        <v>447</v>
      </c>
      <c r="G1142" t="s">
        <v>447</v>
      </c>
      <c r="H1142" t="s">
        <v>447</v>
      </c>
      <c r="I1142" t="s">
        <v>447</v>
      </c>
      <c r="J1142" t="s">
        <v>447</v>
      </c>
    </row>
    <row r="1143" spans="1:10" ht="12.75">
      <c r="A1143" t="s">
        <v>5555</v>
      </c>
      <c r="B1143" t="s">
        <v>447</v>
      </c>
      <c r="C1143" t="s">
        <v>447</v>
      </c>
      <c r="D1143" t="s">
        <v>447</v>
      </c>
      <c r="E1143" t="b">
        <v>0</v>
      </c>
      <c r="F1143" t="s">
        <v>447</v>
      </c>
      <c r="G1143" t="s">
        <v>447</v>
      </c>
      <c r="H1143" t="s">
        <v>447</v>
      </c>
      <c r="I1143" t="s">
        <v>447</v>
      </c>
      <c r="J1143" t="s">
        <v>447</v>
      </c>
    </row>
    <row r="1144" spans="1:10" ht="12.75">
      <c r="A1144" t="s">
        <v>5556</v>
      </c>
      <c r="B1144" t="s">
        <v>447</v>
      </c>
      <c r="C1144" t="s">
        <v>447</v>
      </c>
      <c r="D1144" t="s">
        <v>447</v>
      </c>
      <c r="E1144" t="b">
        <v>0</v>
      </c>
      <c r="F1144" t="s">
        <v>447</v>
      </c>
      <c r="G1144" t="s">
        <v>447</v>
      </c>
      <c r="H1144" t="s">
        <v>447</v>
      </c>
      <c r="I1144" t="s">
        <v>447</v>
      </c>
      <c r="J1144" t="s">
        <v>447</v>
      </c>
    </row>
    <row r="1145" spans="1:10" ht="12.75">
      <c r="A1145" t="s">
        <v>5557</v>
      </c>
      <c r="B1145" t="s">
        <v>447</v>
      </c>
      <c r="C1145" t="s">
        <v>447</v>
      </c>
      <c r="D1145" t="s">
        <v>447</v>
      </c>
      <c r="E1145" t="b">
        <v>0</v>
      </c>
      <c r="F1145" t="s">
        <v>447</v>
      </c>
      <c r="G1145" t="s">
        <v>447</v>
      </c>
      <c r="H1145" t="s">
        <v>447</v>
      </c>
      <c r="I1145" t="s">
        <v>447</v>
      </c>
      <c r="J1145" t="s">
        <v>447</v>
      </c>
    </row>
    <row r="1146" spans="1:10" ht="12.75">
      <c r="A1146" t="s">
        <v>5558</v>
      </c>
      <c r="B1146" t="s">
        <v>447</v>
      </c>
      <c r="C1146" t="s">
        <v>447</v>
      </c>
      <c r="D1146" t="s">
        <v>447</v>
      </c>
      <c r="E1146" t="b">
        <v>0</v>
      </c>
      <c r="F1146" t="s">
        <v>447</v>
      </c>
      <c r="G1146" t="s">
        <v>447</v>
      </c>
      <c r="H1146" t="s">
        <v>447</v>
      </c>
      <c r="I1146" t="s">
        <v>447</v>
      </c>
      <c r="J1146" t="s">
        <v>447</v>
      </c>
    </row>
    <row r="1147" spans="1:10" ht="12.75">
      <c r="A1147" t="s">
        <v>5559</v>
      </c>
      <c r="B1147" t="s">
        <v>447</v>
      </c>
      <c r="C1147" t="s">
        <v>447</v>
      </c>
      <c r="D1147" t="s">
        <v>447</v>
      </c>
      <c r="E1147" t="b">
        <v>0</v>
      </c>
      <c r="F1147" t="s">
        <v>447</v>
      </c>
      <c r="G1147" t="s">
        <v>447</v>
      </c>
      <c r="H1147" t="s">
        <v>447</v>
      </c>
      <c r="I1147" t="s">
        <v>447</v>
      </c>
      <c r="J1147" t="s">
        <v>447</v>
      </c>
    </row>
    <row r="1148" spans="1:10" ht="12.75">
      <c r="A1148" t="s">
        <v>5560</v>
      </c>
      <c r="B1148" t="s">
        <v>447</v>
      </c>
      <c r="C1148" t="s">
        <v>447</v>
      </c>
      <c r="D1148" t="s">
        <v>447</v>
      </c>
      <c r="E1148" t="b">
        <v>0</v>
      </c>
      <c r="F1148" t="s">
        <v>447</v>
      </c>
      <c r="G1148" t="s">
        <v>447</v>
      </c>
      <c r="H1148" t="s">
        <v>447</v>
      </c>
      <c r="I1148" t="s">
        <v>447</v>
      </c>
      <c r="J1148" t="s">
        <v>447</v>
      </c>
    </row>
    <row r="1149" spans="1:10" ht="12.75">
      <c r="A1149" t="s">
        <v>5561</v>
      </c>
      <c r="B1149" t="s">
        <v>447</v>
      </c>
      <c r="C1149" t="s">
        <v>447</v>
      </c>
      <c r="D1149" t="s">
        <v>447</v>
      </c>
      <c r="E1149" t="b">
        <v>0</v>
      </c>
      <c r="F1149" t="s">
        <v>447</v>
      </c>
      <c r="G1149" t="s">
        <v>447</v>
      </c>
      <c r="H1149" t="s">
        <v>447</v>
      </c>
      <c r="I1149" t="s">
        <v>447</v>
      </c>
      <c r="J1149" t="s">
        <v>447</v>
      </c>
    </row>
    <row r="1150" spans="1:10" ht="12.75">
      <c r="A1150" t="s">
        <v>5562</v>
      </c>
      <c r="B1150" t="s">
        <v>447</v>
      </c>
      <c r="C1150" t="s">
        <v>447</v>
      </c>
      <c r="D1150" t="s">
        <v>447</v>
      </c>
      <c r="E1150" t="b">
        <v>0</v>
      </c>
      <c r="F1150" t="s">
        <v>447</v>
      </c>
      <c r="G1150" t="s">
        <v>447</v>
      </c>
      <c r="H1150" t="s">
        <v>447</v>
      </c>
      <c r="I1150" t="s">
        <v>447</v>
      </c>
      <c r="J1150" t="s">
        <v>447</v>
      </c>
    </row>
    <row r="1151" spans="1:10" ht="12.75">
      <c r="A1151" t="s">
        <v>5563</v>
      </c>
      <c r="B1151" t="s">
        <v>447</v>
      </c>
      <c r="C1151" t="s">
        <v>447</v>
      </c>
      <c r="D1151" t="s">
        <v>447</v>
      </c>
      <c r="E1151" t="b">
        <v>0</v>
      </c>
      <c r="F1151" t="s">
        <v>447</v>
      </c>
      <c r="G1151" t="s">
        <v>447</v>
      </c>
      <c r="H1151" t="s">
        <v>447</v>
      </c>
      <c r="I1151" t="s">
        <v>447</v>
      </c>
      <c r="J1151" t="s">
        <v>447</v>
      </c>
    </row>
    <row r="1152" spans="1:10" ht="12.75">
      <c r="A1152" t="s">
        <v>5564</v>
      </c>
      <c r="B1152" t="s">
        <v>447</v>
      </c>
      <c r="C1152" t="s">
        <v>447</v>
      </c>
      <c r="D1152" t="s">
        <v>447</v>
      </c>
      <c r="E1152" t="b">
        <v>0</v>
      </c>
      <c r="F1152" t="s">
        <v>447</v>
      </c>
      <c r="G1152" t="s">
        <v>447</v>
      </c>
      <c r="H1152" t="s">
        <v>447</v>
      </c>
      <c r="I1152" t="s">
        <v>447</v>
      </c>
      <c r="J1152" t="s">
        <v>447</v>
      </c>
    </row>
    <row r="1153" spans="1:10" ht="12.75">
      <c r="A1153" t="s">
        <v>5565</v>
      </c>
      <c r="B1153" t="s">
        <v>447</v>
      </c>
      <c r="C1153" t="s">
        <v>447</v>
      </c>
      <c r="D1153" t="s">
        <v>447</v>
      </c>
      <c r="E1153" t="b">
        <v>0</v>
      </c>
      <c r="F1153" t="s">
        <v>447</v>
      </c>
      <c r="G1153" t="s">
        <v>447</v>
      </c>
      <c r="H1153" t="s">
        <v>447</v>
      </c>
      <c r="I1153" t="s">
        <v>447</v>
      </c>
      <c r="J1153" t="s">
        <v>447</v>
      </c>
    </row>
    <row r="1154" spans="1:10" ht="12.75">
      <c r="A1154" t="s">
        <v>5566</v>
      </c>
      <c r="B1154" t="s">
        <v>447</v>
      </c>
      <c r="C1154" t="s">
        <v>447</v>
      </c>
      <c r="D1154" t="s">
        <v>447</v>
      </c>
      <c r="E1154" t="b">
        <v>0</v>
      </c>
      <c r="F1154" t="s">
        <v>447</v>
      </c>
      <c r="G1154" t="s">
        <v>447</v>
      </c>
      <c r="H1154" t="s">
        <v>447</v>
      </c>
      <c r="I1154" t="s">
        <v>447</v>
      </c>
      <c r="J1154" t="s">
        <v>447</v>
      </c>
    </row>
    <row r="1155" spans="1:10" ht="12.75">
      <c r="A1155" t="s">
        <v>5567</v>
      </c>
      <c r="B1155" t="s">
        <v>447</v>
      </c>
      <c r="C1155" t="s">
        <v>447</v>
      </c>
      <c r="D1155" t="s">
        <v>447</v>
      </c>
      <c r="E1155" t="b">
        <v>0</v>
      </c>
      <c r="F1155" t="s">
        <v>447</v>
      </c>
      <c r="G1155" t="s">
        <v>447</v>
      </c>
      <c r="H1155" t="s">
        <v>447</v>
      </c>
      <c r="I1155" t="s">
        <v>447</v>
      </c>
      <c r="J1155" t="s">
        <v>447</v>
      </c>
    </row>
    <row r="1156" spans="1:10" ht="12.75">
      <c r="A1156" t="s">
        <v>5568</v>
      </c>
      <c r="B1156" t="s">
        <v>447</v>
      </c>
      <c r="C1156" t="s">
        <v>447</v>
      </c>
      <c r="D1156" t="s">
        <v>447</v>
      </c>
      <c r="E1156" t="b">
        <v>0</v>
      </c>
      <c r="F1156" t="s">
        <v>447</v>
      </c>
      <c r="G1156" t="s">
        <v>447</v>
      </c>
      <c r="H1156" t="s">
        <v>447</v>
      </c>
      <c r="I1156" t="s">
        <v>447</v>
      </c>
      <c r="J1156" t="s">
        <v>447</v>
      </c>
    </row>
    <row r="1157" spans="1:10" ht="12.75">
      <c r="A1157" t="s">
        <v>5569</v>
      </c>
      <c r="B1157" t="s">
        <v>447</v>
      </c>
      <c r="C1157" t="s">
        <v>447</v>
      </c>
      <c r="D1157" t="s">
        <v>447</v>
      </c>
      <c r="E1157" t="b">
        <v>0</v>
      </c>
      <c r="F1157" t="s">
        <v>447</v>
      </c>
      <c r="G1157" t="s">
        <v>447</v>
      </c>
      <c r="H1157" t="s">
        <v>447</v>
      </c>
      <c r="I1157" t="s">
        <v>447</v>
      </c>
      <c r="J1157" t="s">
        <v>447</v>
      </c>
    </row>
    <row r="1158" spans="1:10" ht="12.75">
      <c r="A1158" t="s">
        <v>5570</v>
      </c>
      <c r="B1158" t="s">
        <v>447</v>
      </c>
      <c r="C1158" t="s">
        <v>447</v>
      </c>
      <c r="D1158" t="s">
        <v>447</v>
      </c>
      <c r="E1158" t="b">
        <v>0</v>
      </c>
      <c r="F1158" t="s">
        <v>447</v>
      </c>
      <c r="G1158" t="s">
        <v>447</v>
      </c>
      <c r="H1158" t="s">
        <v>447</v>
      </c>
      <c r="I1158" t="s">
        <v>447</v>
      </c>
      <c r="J1158" t="s">
        <v>447</v>
      </c>
    </row>
    <row r="1159" spans="1:10" ht="12.75">
      <c r="A1159" t="s">
        <v>5571</v>
      </c>
      <c r="B1159" t="s">
        <v>447</v>
      </c>
      <c r="C1159" t="s">
        <v>447</v>
      </c>
      <c r="D1159" t="s">
        <v>447</v>
      </c>
      <c r="E1159" t="b">
        <v>0</v>
      </c>
      <c r="F1159" t="s">
        <v>447</v>
      </c>
      <c r="G1159" t="s">
        <v>447</v>
      </c>
      <c r="H1159" t="s">
        <v>447</v>
      </c>
      <c r="I1159" t="s">
        <v>447</v>
      </c>
      <c r="J1159" t="s">
        <v>447</v>
      </c>
    </row>
    <row r="1160" spans="1:10" ht="12.75">
      <c r="A1160" t="s">
        <v>5572</v>
      </c>
      <c r="B1160" t="s">
        <v>447</v>
      </c>
      <c r="C1160" t="s">
        <v>447</v>
      </c>
      <c r="D1160" t="s">
        <v>447</v>
      </c>
      <c r="E1160" t="b">
        <v>0</v>
      </c>
      <c r="F1160" t="s">
        <v>447</v>
      </c>
      <c r="G1160" t="s">
        <v>447</v>
      </c>
      <c r="H1160" t="s">
        <v>447</v>
      </c>
      <c r="I1160" t="s">
        <v>447</v>
      </c>
      <c r="J1160" t="s">
        <v>447</v>
      </c>
    </row>
    <row r="1161" spans="1:10" ht="12.75">
      <c r="A1161" t="s">
        <v>5573</v>
      </c>
      <c r="B1161" t="s">
        <v>447</v>
      </c>
      <c r="C1161" t="s">
        <v>447</v>
      </c>
      <c r="D1161" t="s">
        <v>447</v>
      </c>
      <c r="E1161" t="b">
        <v>0</v>
      </c>
      <c r="F1161" t="s">
        <v>447</v>
      </c>
      <c r="G1161" t="s">
        <v>447</v>
      </c>
      <c r="H1161" t="s">
        <v>447</v>
      </c>
      <c r="I1161" t="s">
        <v>447</v>
      </c>
      <c r="J1161" t="s">
        <v>447</v>
      </c>
    </row>
    <row r="1162" spans="1:10" ht="12.75">
      <c r="A1162" t="s">
        <v>5574</v>
      </c>
      <c r="B1162" t="s">
        <v>447</v>
      </c>
      <c r="C1162" t="s">
        <v>447</v>
      </c>
      <c r="D1162" t="s">
        <v>447</v>
      </c>
      <c r="E1162" t="b">
        <v>0</v>
      </c>
      <c r="F1162" t="s">
        <v>447</v>
      </c>
      <c r="G1162" t="s">
        <v>447</v>
      </c>
      <c r="H1162" t="s">
        <v>447</v>
      </c>
      <c r="I1162" t="s">
        <v>447</v>
      </c>
      <c r="J1162" t="s">
        <v>447</v>
      </c>
    </row>
    <row r="1163" spans="1:10" ht="12.75">
      <c r="A1163" t="s">
        <v>5575</v>
      </c>
      <c r="B1163" t="s">
        <v>447</v>
      </c>
      <c r="C1163" t="s">
        <v>447</v>
      </c>
      <c r="D1163" t="s">
        <v>447</v>
      </c>
      <c r="E1163" t="b">
        <v>0</v>
      </c>
      <c r="F1163" t="s">
        <v>447</v>
      </c>
      <c r="G1163" t="s">
        <v>447</v>
      </c>
      <c r="H1163" t="s">
        <v>447</v>
      </c>
      <c r="I1163" t="s">
        <v>447</v>
      </c>
      <c r="J1163" t="s">
        <v>447</v>
      </c>
    </row>
    <row r="1164" spans="1:10" ht="12.75">
      <c r="A1164" t="s">
        <v>5576</v>
      </c>
      <c r="B1164" t="s">
        <v>447</v>
      </c>
      <c r="C1164" t="s">
        <v>447</v>
      </c>
      <c r="D1164" t="s">
        <v>447</v>
      </c>
      <c r="E1164" t="b">
        <v>0</v>
      </c>
      <c r="F1164" t="s">
        <v>447</v>
      </c>
      <c r="G1164" t="s">
        <v>447</v>
      </c>
      <c r="H1164" t="s">
        <v>447</v>
      </c>
      <c r="I1164" t="s">
        <v>447</v>
      </c>
      <c r="J1164" t="s">
        <v>447</v>
      </c>
    </row>
    <row r="1165" spans="1:10" ht="12.75">
      <c r="A1165" t="s">
        <v>5577</v>
      </c>
      <c r="B1165" t="s">
        <v>447</v>
      </c>
      <c r="C1165" t="s">
        <v>447</v>
      </c>
      <c r="D1165" t="s">
        <v>447</v>
      </c>
      <c r="E1165" t="b">
        <v>0</v>
      </c>
      <c r="F1165" t="s">
        <v>447</v>
      </c>
      <c r="G1165" t="s">
        <v>447</v>
      </c>
      <c r="H1165" t="s">
        <v>447</v>
      </c>
      <c r="I1165" t="s">
        <v>447</v>
      </c>
      <c r="J1165" t="s">
        <v>447</v>
      </c>
    </row>
    <row r="1166" spans="1:10" ht="12.75">
      <c r="A1166" t="s">
        <v>5578</v>
      </c>
      <c r="B1166" t="s">
        <v>447</v>
      </c>
      <c r="C1166" t="s">
        <v>447</v>
      </c>
      <c r="D1166" t="s">
        <v>447</v>
      </c>
      <c r="E1166" t="b">
        <v>0</v>
      </c>
      <c r="F1166" t="s">
        <v>447</v>
      </c>
      <c r="G1166" t="s">
        <v>447</v>
      </c>
      <c r="H1166" t="s">
        <v>447</v>
      </c>
      <c r="I1166" t="s">
        <v>447</v>
      </c>
      <c r="J1166" t="s">
        <v>447</v>
      </c>
    </row>
    <row r="1167" spans="1:10" ht="12.75">
      <c r="A1167" t="s">
        <v>5579</v>
      </c>
      <c r="B1167" t="s">
        <v>447</v>
      </c>
      <c r="C1167" t="s">
        <v>447</v>
      </c>
      <c r="D1167" t="s">
        <v>447</v>
      </c>
      <c r="E1167" t="b">
        <v>0</v>
      </c>
      <c r="F1167" t="s">
        <v>447</v>
      </c>
      <c r="G1167" t="s">
        <v>447</v>
      </c>
      <c r="H1167" t="s">
        <v>447</v>
      </c>
      <c r="I1167" t="s">
        <v>447</v>
      </c>
      <c r="J1167" t="s">
        <v>447</v>
      </c>
    </row>
    <row r="1168" spans="1:10" ht="12.75">
      <c r="A1168" t="s">
        <v>5580</v>
      </c>
      <c r="B1168" t="s">
        <v>447</v>
      </c>
      <c r="C1168" t="s">
        <v>447</v>
      </c>
      <c r="D1168" t="s">
        <v>447</v>
      </c>
      <c r="E1168" t="b">
        <v>0</v>
      </c>
      <c r="F1168" t="s">
        <v>447</v>
      </c>
      <c r="G1168" t="s">
        <v>447</v>
      </c>
      <c r="H1168" t="s">
        <v>447</v>
      </c>
      <c r="I1168" t="s">
        <v>447</v>
      </c>
      <c r="J1168" t="s">
        <v>447</v>
      </c>
    </row>
    <row r="1169" spans="1:10" ht="12.75">
      <c r="A1169" t="s">
        <v>5581</v>
      </c>
      <c r="B1169" t="s">
        <v>447</v>
      </c>
      <c r="C1169" t="s">
        <v>447</v>
      </c>
      <c r="D1169" t="s">
        <v>447</v>
      </c>
      <c r="E1169" t="b">
        <v>0</v>
      </c>
      <c r="F1169" t="s">
        <v>447</v>
      </c>
      <c r="G1169" t="s">
        <v>447</v>
      </c>
      <c r="H1169" t="s">
        <v>447</v>
      </c>
      <c r="I1169" t="s">
        <v>447</v>
      </c>
      <c r="J1169" t="s">
        <v>447</v>
      </c>
    </row>
    <row r="1170" spans="1:10" ht="12.75">
      <c r="A1170" t="s">
        <v>5582</v>
      </c>
      <c r="B1170" t="s">
        <v>447</v>
      </c>
      <c r="C1170" t="s">
        <v>447</v>
      </c>
      <c r="D1170" t="s">
        <v>447</v>
      </c>
      <c r="E1170" t="b">
        <v>0</v>
      </c>
      <c r="F1170" t="s">
        <v>447</v>
      </c>
      <c r="G1170" t="s">
        <v>447</v>
      </c>
      <c r="H1170" t="s">
        <v>447</v>
      </c>
      <c r="I1170" t="s">
        <v>447</v>
      </c>
      <c r="J1170" t="s">
        <v>447</v>
      </c>
    </row>
    <row r="1171" spans="1:10" ht="12.75">
      <c r="A1171" t="s">
        <v>5583</v>
      </c>
      <c r="B1171" t="s">
        <v>447</v>
      </c>
      <c r="C1171" t="s">
        <v>447</v>
      </c>
      <c r="D1171" t="s">
        <v>447</v>
      </c>
      <c r="E1171" t="b">
        <v>0</v>
      </c>
      <c r="F1171" t="s">
        <v>447</v>
      </c>
      <c r="G1171" t="s">
        <v>447</v>
      </c>
      <c r="H1171" t="s">
        <v>447</v>
      </c>
      <c r="I1171" t="s">
        <v>447</v>
      </c>
      <c r="J1171" t="s">
        <v>447</v>
      </c>
    </row>
    <row r="1172" spans="1:10" ht="12.75">
      <c r="A1172" t="s">
        <v>5584</v>
      </c>
      <c r="B1172" t="s">
        <v>447</v>
      </c>
      <c r="C1172" t="s">
        <v>447</v>
      </c>
      <c r="D1172" t="s">
        <v>447</v>
      </c>
      <c r="E1172" t="b">
        <v>0</v>
      </c>
      <c r="F1172" t="s">
        <v>447</v>
      </c>
      <c r="G1172" t="s">
        <v>447</v>
      </c>
      <c r="H1172" t="s">
        <v>447</v>
      </c>
      <c r="I1172" t="s">
        <v>447</v>
      </c>
      <c r="J1172" t="s">
        <v>447</v>
      </c>
    </row>
    <row r="1173" spans="1:10" ht="12.75">
      <c r="A1173" t="s">
        <v>5585</v>
      </c>
      <c r="B1173" t="s">
        <v>447</v>
      </c>
      <c r="C1173" t="s">
        <v>447</v>
      </c>
      <c r="D1173" t="s">
        <v>447</v>
      </c>
      <c r="E1173" t="b">
        <v>0</v>
      </c>
      <c r="F1173" t="s">
        <v>447</v>
      </c>
      <c r="G1173" t="s">
        <v>447</v>
      </c>
      <c r="H1173" t="s">
        <v>447</v>
      </c>
      <c r="I1173" t="s">
        <v>447</v>
      </c>
      <c r="J1173" t="s">
        <v>447</v>
      </c>
    </row>
    <row r="1174" spans="1:10" ht="12.75">
      <c r="A1174" t="s">
        <v>5586</v>
      </c>
      <c r="B1174" t="s">
        <v>447</v>
      </c>
      <c r="C1174" t="s">
        <v>447</v>
      </c>
      <c r="D1174" t="s">
        <v>447</v>
      </c>
      <c r="E1174" t="b">
        <v>0</v>
      </c>
      <c r="F1174" t="s">
        <v>447</v>
      </c>
      <c r="G1174" t="s">
        <v>447</v>
      </c>
      <c r="H1174" t="s">
        <v>447</v>
      </c>
      <c r="I1174" t="s">
        <v>447</v>
      </c>
      <c r="J1174" t="s">
        <v>447</v>
      </c>
    </row>
    <row r="1175" spans="1:10" ht="12.75">
      <c r="A1175" t="s">
        <v>5587</v>
      </c>
      <c r="B1175" t="s">
        <v>447</v>
      </c>
      <c r="C1175" t="s">
        <v>447</v>
      </c>
      <c r="D1175" t="s">
        <v>447</v>
      </c>
      <c r="E1175" t="b">
        <v>0</v>
      </c>
      <c r="F1175" t="s">
        <v>447</v>
      </c>
      <c r="G1175" t="s">
        <v>447</v>
      </c>
      <c r="H1175" t="s">
        <v>447</v>
      </c>
      <c r="I1175" t="s">
        <v>447</v>
      </c>
      <c r="J1175" t="s">
        <v>447</v>
      </c>
    </row>
    <row r="1176" spans="1:10" ht="12.75">
      <c r="A1176" t="s">
        <v>5588</v>
      </c>
      <c r="B1176" t="s">
        <v>447</v>
      </c>
      <c r="C1176" t="s">
        <v>447</v>
      </c>
      <c r="D1176" t="s">
        <v>447</v>
      </c>
      <c r="E1176" t="b">
        <v>0</v>
      </c>
      <c r="F1176" t="s">
        <v>447</v>
      </c>
      <c r="G1176" t="s">
        <v>447</v>
      </c>
      <c r="H1176" t="s">
        <v>447</v>
      </c>
      <c r="I1176" t="s">
        <v>447</v>
      </c>
      <c r="J1176" t="s">
        <v>447</v>
      </c>
    </row>
    <row r="1177" spans="1:10" ht="12.75">
      <c r="A1177" t="s">
        <v>5589</v>
      </c>
      <c r="B1177" t="s">
        <v>447</v>
      </c>
      <c r="C1177" t="s">
        <v>447</v>
      </c>
      <c r="D1177" t="s">
        <v>447</v>
      </c>
      <c r="E1177" t="b">
        <v>0</v>
      </c>
      <c r="F1177" t="s">
        <v>447</v>
      </c>
      <c r="G1177" t="s">
        <v>447</v>
      </c>
      <c r="H1177" t="s">
        <v>447</v>
      </c>
      <c r="I1177" t="s">
        <v>447</v>
      </c>
      <c r="J1177" t="s">
        <v>447</v>
      </c>
    </row>
    <row r="1178" spans="1:10" ht="12.75">
      <c r="A1178" t="s">
        <v>5590</v>
      </c>
      <c r="B1178" t="s">
        <v>447</v>
      </c>
      <c r="C1178" t="s">
        <v>447</v>
      </c>
      <c r="D1178" t="s">
        <v>447</v>
      </c>
      <c r="E1178" t="b">
        <v>0</v>
      </c>
      <c r="F1178" t="s">
        <v>447</v>
      </c>
      <c r="G1178" t="s">
        <v>447</v>
      </c>
      <c r="H1178" t="s">
        <v>447</v>
      </c>
      <c r="I1178" t="s">
        <v>447</v>
      </c>
      <c r="J1178" t="s">
        <v>447</v>
      </c>
    </row>
    <row r="1179" spans="1:10" ht="12.75">
      <c r="A1179" t="s">
        <v>5591</v>
      </c>
      <c r="B1179" t="s">
        <v>447</v>
      </c>
      <c r="C1179" t="s">
        <v>447</v>
      </c>
      <c r="D1179" t="s">
        <v>447</v>
      </c>
      <c r="E1179" t="b">
        <v>0</v>
      </c>
      <c r="F1179" t="s">
        <v>447</v>
      </c>
      <c r="G1179" t="s">
        <v>447</v>
      </c>
      <c r="H1179" t="s">
        <v>447</v>
      </c>
      <c r="I1179" t="s">
        <v>447</v>
      </c>
      <c r="J1179" t="s">
        <v>447</v>
      </c>
    </row>
    <row r="1180" spans="1:10" ht="12.75">
      <c r="A1180" t="s">
        <v>5592</v>
      </c>
      <c r="B1180" t="s">
        <v>447</v>
      </c>
      <c r="C1180" t="s">
        <v>447</v>
      </c>
      <c r="D1180" t="s">
        <v>447</v>
      </c>
      <c r="E1180" t="b">
        <v>0</v>
      </c>
      <c r="F1180" t="s">
        <v>447</v>
      </c>
      <c r="G1180" t="s">
        <v>447</v>
      </c>
      <c r="H1180" t="s">
        <v>447</v>
      </c>
      <c r="I1180" t="s">
        <v>447</v>
      </c>
      <c r="J1180" t="s">
        <v>447</v>
      </c>
    </row>
    <row r="1181" spans="1:10" ht="12.75">
      <c r="A1181" t="s">
        <v>5593</v>
      </c>
      <c r="B1181" t="s">
        <v>447</v>
      </c>
      <c r="C1181" t="s">
        <v>447</v>
      </c>
      <c r="D1181" t="s">
        <v>447</v>
      </c>
      <c r="E1181" t="b">
        <v>0</v>
      </c>
      <c r="F1181" t="s">
        <v>447</v>
      </c>
      <c r="G1181" t="s">
        <v>447</v>
      </c>
      <c r="H1181" t="s">
        <v>447</v>
      </c>
      <c r="I1181" t="s">
        <v>447</v>
      </c>
      <c r="J1181" t="s">
        <v>447</v>
      </c>
    </row>
    <row r="1182" spans="1:10" ht="12.75">
      <c r="A1182" t="s">
        <v>5594</v>
      </c>
      <c r="B1182" t="s">
        <v>447</v>
      </c>
      <c r="C1182" t="s">
        <v>447</v>
      </c>
      <c r="D1182" t="s">
        <v>447</v>
      </c>
      <c r="E1182" t="b">
        <v>0</v>
      </c>
      <c r="F1182" t="s">
        <v>447</v>
      </c>
      <c r="G1182" t="s">
        <v>447</v>
      </c>
      <c r="H1182" t="s">
        <v>447</v>
      </c>
      <c r="I1182" t="s">
        <v>447</v>
      </c>
      <c r="J1182" t="s">
        <v>447</v>
      </c>
    </row>
    <row r="1183" spans="1:10" ht="12.75">
      <c r="A1183" t="s">
        <v>5595</v>
      </c>
      <c r="B1183" t="s">
        <v>447</v>
      </c>
      <c r="C1183" t="s">
        <v>447</v>
      </c>
      <c r="D1183" t="s">
        <v>447</v>
      </c>
      <c r="E1183" t="b">
        <v>0</v>
      </c>
      <c r="F1183" t="s">
        <v>447</v>
      </c>
      <c r="G1183" t="s">
        <v>447</v>
      </c>
      <c r="H1183" t="s">
        <v>447</v>
      </c>
      <c r="I1183" t="s">
        <v>447</v>
      </c>
      <c r="J1183" t="s">
        <v>447</v>
      </c>
    </row>
    <row r="1184" spans="1:10" ht="12.75">
      <c r="A1184" t="s">
        <v>5596</v>
      </c>
      <c r="B1184" t="s">
        <v>447</v>
      </c>
      <c r="C1184" t="s">
        <v>447</v>
      </c>
      <c r="D1184" t="s">
        <v>447</v>
      </c>
      <c r="E1184" t="b">
        <v>0</v>
      </c>
      <c r="F1184" t="s">
        <v>447</v>
      </c>
      <c r="G1184" t="s">
        <v>447</v>
      </c>
      <c r="H1184" t="s">
        <v>447</v>
      </c>
      <c r="I1184" t="s">
        <v>447</v>
      </c>
      <c r="J1184" t="s">
        <v>447</v>
      </c>
    </row>
    <row r="1185" spans="1:10" ht="12.75">
      <c r="A1185" t="s">
        <v>5597</v>
      </c>
      <c r="B1185" t="s">
        <v>447</v>
      </c>
      <c r="C1185" t="s">
        <v>447</v>
      </c>
      <c r="D1185" t="s">
        <v>447</v>
      </c>
      <c r="E1185" t="b">
        <v>0</v>
      </c>
      <c r="F1185" t="s">
        <v>447</v>
      </c>
      <c r="G1185" t="s">
        <v>447</v>
      </c>
      <c r="H1185" t="s">
        <v>447</v>
      </c>
      <c r="I1185" t="s">
        <v>447</v>
      </c>
      <c r="J1185" t="s">
        <v>447</v>
      </c>
    </row>
    <row r="1186" spans="1:10" ht="12.75">
      <c r="A1186" t="s">
        <v>5598</v>
      </c>
      <c r="B1186" t="s">
        <v>447</v>
      </c>
      <c r="C1186" t="s">
        <v>447</v>
      </c>
      <c r="D1186" t="s">
        <v>447</v>
      </c>
      <c r="E1186" t="b">
        <v>0</v>
      </c>
      <c r="F1186" t="s">
        <v>447</v>
      </c>
      <c r="G1186" t="s">
        <v>447</v>
      </c>
      <c r="H1186" t="s">
        <v>447</v>
      </c>
      <c r="I1186" t="s">
        <v>447</v>
      </c>
      <c r="J1186" t="s">
        <v>447</v>
      </c>
    </row>
    <row r="1187" spans="1:10" ht="12.75">
      <c r="A1187" t="s">
        <v>5599</v>
      </c>
      <c r="B1187" t="s">
        <v>447</v>
      </c>
      <c r="C1187" t="s">
        <v>447</v>
      </c>
      <c r="D1187" t="s">
        <v>447</v>
      </c>
      <c r="E1187" t="b">
        <v>0</v>
      </c>
      <c r="F1187" t="s">
        <v>447</v>
      </c>
      <c r="G1187" t="s">
        <v>447</v>
      </c>
      <c r="H1187" t="s">
        <v>447</v>
      </c>
      <c r="I1187" t="s">
        <v>447</v>
      </c>
      <c r="J1187" t="s">
        <v>447</v>
      </c>
    </row>
    <row r="1188" spans="1:10" ht="12.75">
      <c r="A1188" t="s">
        <v>5600</v>
      </c>
      <c r="B1188" t="s">
        <v>447</v>
      </c>
      <c r="C1188" t="s">
        <v>447</v>
      </c>
      <c r="D1188" t="s">
        <v>447</v>
      </c>
      <c r="E1188" t="b">
        <v>0</v>
      </c>
      <c r="F1188" t="s">
        <v>447</v>
      </c>
      <c r="G1188" t="s">
        <v>447</v>
      </c>
      <c r="H1188" t="s">
        <v>447</v>
      </c>
      <c r="I1188" t="s">
        <v>447</v>
      </c>
      <c r="J1188" t="s">
        <v>447</v>
      </c>
    </row>
    <row r="1189" spans="1:10" ht="12.75">
      <c r="A1189" t="s">
        <v>5601</v>
      </c>
      <c r="B1189" t="s">
        <v>447</v>
      </c>
      <c r="C1189" t="s">
        <v>447</v>
      </c>
      <c r="D1189" t="s">
        <v>447</v>
      </c>
      <c r="E1189" t="b">
        <v>0</v>
      </c>
      <c r="F1189" t="s">
        <v>447</v>
      </c>
      <c r="G1189" t="s">
        <v>447</v>
      </c>
      <c r="H1189" t="s">
        <v>447</v>
      </c>
      <c r="I1189" t="s">
        <v>447</v>
      </c>
      <c r="J1189" t="s">
        <v>447</v>
      </c>
    </row>
    <row r="1190" spans="1:10" ht="12.75">
      <c r="A1190" t="s">
        <v>5602</v>
      </c>
      <c r="B1190" t="s">
        <v>447</v>
      </c>
      <c r="C1190" t="s">
        <v>447</v>
      </c>
      <c r="D1190" t="s">
        <v>447</v>
      </c>
      <c r="E1190" t="b">
        <v>0</v>
      </c>
      <c r="F1190" t="s">
        <v>447</v>
      </c>
      <c r="G1190" t="s">
        <v>447</v>
      </c>
      <c r="H1190" t="s">
        <v>447</v>
      </c>
      <c r="I1190" t="s">
        <v>447</v>
      </c>
      <c r="J1190" t="s">
        <v>447</v>
      </c>
    </row>
    <row r="1191" spans="1:10" ht="12.75">
      <c r="A1191" t="s">
        <v>5603</v>
      </c>
      <c r="B1191" t="s">
        <v>447</v>
      </c>
      <c r="C1191" t="s">
        <v>447</v>
      </c>
      <c r="D1191" t="s">
        <v>447</v>
      </c>
      <c r="E1191" t="b">
        <v>0</v>
      </c>
      <c r="F1191" t="s">
        <v>447</v>
      </c>
      <c r="G1191" t="s">
        <v>447</v>
      </c>
      <c r="H1191" t="s">
        <v>447</v>
      </c>
      <c r="I1191" t="s">
        <v>447</v>
      </c>
      <c r="J1191" t="s">
        <v>447</v>
      </c>
    </row>
    <row r="1192" spans="1:10" ht="12.75">
      <c r="A1192" t="s">
        <v>5604</v>
      </c>
      <c r="B1192" t="s">
        <v>447</v>
      </c>
      <c r="C1192" t="s">
        <v>447</v>
      </c>
      <c r="D1192" t="s">
        <v>447</v>
      </c>
      <c r="E1192" t="b">
        <v>0</v>
      </c>
      <c r="F1192" t="s">
        <v>447</v>
      </c>
      <c r="G1192" t="s">
        <v>447</v>
      </c>
      <c r="H1192" t="s">
        <v>447</v>
      </c>
      <c r="I1192" t="s">
        <v>447</v>
      </c>
      <c r="J1192" t="s">
        <v>447</v>
      </c>
    </row>
    <row r="1193" spans="1:10" ht="12.75">
      <c r="A1193" t="s">
        <v>5605</v>
      </c>
      <c r="B1193" t="s">
        <v>447</v>
      </c>
      <c r="C1193" t="s">
        <v>447</v>
      </c>
      <c r="D1193" t="s">
        <v>447</v>
      </c>
      <c r="E1193" t="b">
        <v>0</v>
      </c>
      <c r="F1193" t="s">
        <v>447</v>
      </c>
      <c r="G1193" t="s">
        <v>447</v>
      </c>
      <c r="H1193" t="s">
        <v>447</v>
      </c>
      <c r="I1193" t="s">
        <v>447</v>
      </c>
      <c r="J1193" t="s">
        <v>447</v>
      </c>
    </row>
    <row r="1194" spans="1:10" ht="12.75">
      <c r="A1194" t="s">
        <v>5606</v>
      </c>
      <c r="B1194" t="s">
        <v>447</v>
      </c>
      <c r="C1194" t="s">
        <v>447</v>
      </c>
      <c r="D1194" t="s">
        <v>447</v>
      </c>
      <c r="E1194" t="b">
        <v>0</v>
      </c>
      <c r="F1194" t="s">
        <v>447</v>
      </c>
      <c r="G1194" t="s">
        <v>447</v>
      </c>
      <c r="H1194" t="s">
        <v>447</v>
      </c>
      <c r="I1194" t="s">
        <v>447</v>
      </c>
      <c r="J1194" t="s">
        <v>447</v>
      </c>
    </row>
    <row r="1195" spans="1:10" ht="12.75">
      <c r="A1195" t="s">
        <v>5607</v>
      </c>
      <c r="B1195" t="s">
        <v>447</v>
      </c>
      <c r="C1195" t="s">
        <v>447</v>
      </c>
      <c r="D1195" t="s">
        <v>447</v>
      </c>
      <c r="E1195" t="b">
        <v>0</v>
      </c>
      <c r="F1195" t="s">
        <v>447</v>
      </c>
      <c r="G1195" t="s">
        <v>447</v>
      </c>
      <c r="H1195" t="s">
        <v>447</v>
      </c>
      <c r="I1195" t="s">
        <v>447</v>
      </c>
      <c r="J1195" t="s">
        <v>447</v>
      </c>
    </row>
    <row r="1196" spans="1:10" ht="12.75">
      <c r="A1196" t="s">
        <v>5608</v>
      </c>
      <c r="B1196" t="s">
        <v>447</v>
      </c>
      <c r="C1196" t="s">
        <v>447</v>
      </c>
      <c r="D1196" t="s">
        <v>447</v>
      </c>
      <c r="E1196" t="b">
        <v>0</v>
      </c>
      <c r="F1196" t="s">
        <v>447</v>
      </c>
      <c r="G1196" t="s">
        <v>447</v>
      </c>
      <c r="H1196" t="s">
        <v>447</v>
      </c>
      <c r="I1196" t="s">
        <v>447</v>
      </c>
      <c r="J1196" t="s">
        <v>447</v>
      </c>
    </row>
    <row r="1197" spans="1:10" ht="12.75">
      <c r="A1197" t="s">
        <v>5609</v>
      </c>
      <c r="B1197" t="s">
        <v>447</v>
      </c>
      <c r="C1197" t="s">
        <v>447</v>
      </c>
      <c r="D1197" t="s">
        <v>447</v>
      </c>
      <c r="E1197" t="b">
        <v>0</v>
      </c>
      <c r="F1197" t="s">
        <v>447</v>
      </c>
      <c r="G1197" t="s">
        <v>447</v>
      </c>
      <c r="H1197" t="s">
        <v>447</v>
      </c>
      <c r="I1197" t="s">
        <v>447</v>
      </c>
      <c r="J1197" t="s">
        <v>447</v>
      </c>
    </row>
    <row r="1198" spans="1:10" ht="12.75">
      <c r="A1198" t="s">
        <v>5610</v>
      </c>
      <c r="B1198" t="s">
        <v>447</v>
      </c>
      <c r="C1198" t="s">
        <v>447</v>
      </c>
      <c r="D1198" t="s">
        <v>447</v>
      </c>
      <c r="E1198" t="b">
        <v>0</v>
      </c>
      <c r="F1198" t="s">
        <v>447</v>
      </c>
      <c r="G1198" t="s">
        <v>447</v>
      </c>
      <c r="H1198" t="s">
        <v>447</v>
      </c>
      <c r="I1198" t="s">
        <v>447</v>
      </c>
      <c r="J1198" t="s">
        <v>447</v>
      </c>
    </row>
    <row r="1199" spans="1:10" ht="12.75">
      <c r="A1199" t="s">
        <v>5611</v>
      </c>
      <c r="B1199" t="s">
        <v>447</v>
      </c>
      <c r="C1199" t="s">
        <v>447</v>
      </c>
      <c r="D1199" t="s">
        <v>447</v>
      </c>
      <c r="E1199" t="b">
        <v>0</v>
      </c>
      <c r="F1199" t="s">
        <v>447</v>
      </c>
      <c r="G1199" t="s">
        <v>447</v>
      </c>
      <c r="H1199" t="s">
        <v>447</v>
      </c>
      <c r="I1199" t="s">
        <v>447</v>
      </c>
      <c r="J1199" t="s">
        <v>447</v>
      </c>
    </row>
    <row r="1200" spans="1:10" ht="12.75">
      <c r="A1200" t="s">
        <v>5612</v>
      </c>
      <c r="B1200" t="s">
        <v>447</v>
      </c>
      <c r="C1200" t="s">
        <v>447</v>
      </c>
      <c r="D1200" t="s">
        <v>447</v>
      </c>
      <c r="E1200" t="b">
        <v>0</v>
      </c>
      <c r="F1200" t="s">
        <v>447</v>
      </c>
      <c r="G1200" t="s">
        <v>447</v>
      </c>
      <c r="H1200" t="s">
        <v>447</v>
      </c>
      <c r="I1200" t="s">
        <v>447</v>
      </c>
      <c r="J1200" t="s">
        <v>447</v>
      </c>
    </row>
    <row r="1201" spans="1:10" ht="12.75">
      <c r="A1201" t="s">
        <v>5613</v>
      </c>
      <c r="B1201" t="s">
        <v>447</v>
      </c>
      <c r="C1201" t="s">
        <v>447</v>
      </c>
      <c r="D1201" t="s">
        <v>447</v>
      </c>
      <c r="E1201" t="b">
        <v>0</v>
      </c>
      <c r="F1201" t="s">
        <v>447</v>
      </c>
      <c r="G1201" t="s">
        <v>447</v>
      </c>
      <c r="H1201" t="s">
        <v>447</v>
      </c>
      <c r="I1201" t="s">
        <v>447</v>
      </c>
      <c r="J1201" t="s">
        <v>447</v>
      </c>
    </row>
    <row r="1202" spans="1:10" ht="12.75">
      <c r="A1202" t="s">
        <v>5614</v>
      </c>
      <c r="B1202" t="s">
        <v>447</v>
      </c>
      <c r="C1202" t="s">
        <v>447</v>
      </c>
      <c r="D1202" t="s">
        <v>447</v>
      </c>
      <c r="E1202" t="b">
        <v>0</v>
      </c>
      <c r="F1202" t="s">
        <v>447</v>
      </c>
      <c r="G1202" t="s">
        <v>447</v>
      </c>
      <c r="H1202" t="s">
        <v>447</v>
      </c>
      <c r="I1202" t="s">
        <v>447</v>
      </c>
      <c r="J1202" t="s">
        <v>447</v>
      </c>
    </row>
    <row r="1203" spans="1:10" ht="12.75">
      <c r="A1203" t="s">
        <v>5615</v>
      </c>
      <c r="B1203" t="s">
        <v>447</v>
      </c>
      <c r="C1203" t="s">
        <v>447</v>
      </c>
      <c r="D1203" t="s">
        <v>447</v>
      </c>
      <c r="E1203" t="b">
        <v>0</v>
      </c>
      <c r="F1203" t="s">
        <v>447</v>
      </c>
      <c r="G1203" t="s">
        <v>447</v>
      </c>
      <c r="H1203" t="s">
        <v>447</v>
      </c>
      <c r="I1203" t="s">
        <v>447</v>
      </c>
      <c r="J1203" t="s">
        <v>447</v>
      </c>
    </row>
    <row r="1204" spans="1:10" ht="12.75">
      <c r="A1204" t="s">
        <v>5616</v>
      </c>
      <c r="B1204" t="s">
        <v>447</v>
      </c>
      <c r="C1204" t="s">
        <v>447</v>
      </c>
      <c r="D1204" t="s">
        <v>447</v>
      </c>
      <c r="E1204" t="b">
        <v>0</v>
      </c>
      <c r="F1204" t="s">
        <v>447</v>
      </c>
      <c r="G1204" t="s">
        <v>447</v>
      </c>
      <c r="H1204" t="s">
        <v>447</v>
      </c>
      <c r="I1204" t="s">
        <v>447</v>
      </c>
      <c r="J1204" t="s">
        <v>447</v>
      </c>
    </row>
    <row r="1205" spans="1:10" ht="12.75">
      <c r="A1205" t="s">
        <v>5617</v>
      </c>
      <c r="B1205" t="s">
        <v>447</v>
      </c>
      <c r="C1205" t="s">
        <v>447</v>
      </c>
      <c r="D1205" t="s">
        <v>447</v>
      </c>
      <c r="E1205" t="b">
        <v>0</v>
      </c>
      <c r="F1205" t="s">
        <v>447</v>
      </c>
      <c r="G1205" t="s">
        <v>447</v>
      </c>
      <c r="H1205" t="s">
        <v>447</v>
      </c>
      <c r="I1205" t="s">
        <v>447</v>
      </c>
      <c r="J1205" t="s">
        <v>447</v>
      </c>
    </row>
    <row r="1206" spans="1:10" ht="12.75">
      <c r="A1206" t="s">
        <v>5618</v>
      </c>
      <c r="B1206" t="s">
        <v>447</v>
      </c>
      <c r="C1206" t="s">
        <v>447</v>
      </c>
      <c r="D1206" t="s">
        <v>447</v>
      </c>
      <c r="E1206" t="b">
        <v>0</v>
      </c>
      <c r="F1206" t="s">
        <v>447</v>
      </c>
      <c r="G1206" t="s">
        <v>447</v>
      </c>
      <c r="H1206" t="s">
        <v>447</v>
      </c>
      <c r="I1206" t="s">
        <v>447</v>
      </c>
      <c r="J1206" t="s">
        <v>447</v>
      </c>
    </row>
    <row r="1207" spans="1:10" ht="12.75">
      <c r="A1207" t="s">
        <v>5619</v>
      </c>
      <c r="B1207" t="s">
        <v>447</v>
      </c>
      <c r="C1207" t="s">
        <v>447</v>
      </c>
      <c r="D1207" t="s">
        <v>447</v>
      </c>
      <c r="E1207" t="b">
        <v>0</v>
      </c>
      <c r="F1207" t="s">
        <v>447</v>
      </c>
      <c r="G1207" t="s">
        <v>447</v>
      </c>
      <c r="H1207" t="s">
        <v>447</v>
      </c>
      <c r="I1207" t="s">
        <v>447</v>
      </c>
      <c r="J1207" t="s">
        <v>447</v>
      </c>
    </row>
    <row r="1208" spans="1:10" ht="12.75">
      <c r="A1208" t="s">
        <v>5620</v>
      </c>
      <c r="B1208" t="s">
        <v>447</v>
      </c>
      <c r="C1208" t="s">
        <v>447</v>
      </c>
      <c r="D1208" t="s">
        <v>447</v>
      </c>
      <c r="E1208" t="b">
        <v>0</v>
      </c>
      <c r="F1208" t="s">
        <v>447</v>
      </c>
      <c r="G1208" t="s">
        <v>447</v>
      </c>
      <c r="H1208" t="s">
        <v>447</v>
      </c>
      <c r="I1208" t="s">
        <v>447</v>
      </c>
      <c r="J1208" t="s">
        <v>447</v>
      </c>
    </row>
    <row r="1209" spans="1:10" ht="12.75">
      <c r="A1209" t="s">
        <v>5621</v>
      </c>
      <c r="B1209" t="s">
        <v>447</v>
      </c>
      <c r="C1209" t="s">
        <v>447</v>
      </c>
      <c r="D1209" t="s">
        <v>447</v>
      </c>
      <c r="E1209" t="b">
        <v>0</v>
      </c>
      <c r="F1209" t="s">
        <v>447</v>
      </c>
      <c r="G1209" t="s">
        <v>447</v>
      </c>
      <c r="H1209" t="s">
        <v>447</v>
      </c>
      <c r="I1209" t="s">
        <v>447</v>
      </c>
      <c r="J1209" t="s">
        <v>447</v>
      </c>
    </row>
    <row r="1210" spans="1:10" ht="12.75">
      <c r="A1210" t="s">
        <v>5622</v>
      </c>
      <c r="B1210" t="s">
        <v>447</v>
      </c>
      <c r="C1210" t="s">
        <v>447</v>
      </c>
      <c r="D1210" t="s">
        <v>447</v>
      </c>
      <c r="E1210" t="b">
        <v>0</v>
      </c>
      <c r="F1210" t="s">
        <v>447</v>
      </c>
      <c r="G1210" t="s">
        <v>447</v>
      </c>
      <c r="H1210" t="s">
        <v>447</v>
      </c>
      <c r="I1210" t="s">
        <v>447</v>
      </c>
      <c r="J1210" t="s">
        <v>447</v>
      </c>
    </row>
    <row r="1211" spans="1:10" ht="12.75">
      <c r="A1211" t="s">
        <v>5623</v>
      </c>
      <c r="B1211" t="s">
        <v>447</v>
      </c>
      <c r="C1211" t="s">
        <v>447</v>
      </c>
      <c r="D1211" t="s">
        <v>447</v>
      </c>
      <c r="E1211" t="b">
        <v>0</v>
      </c>
      <c r="F1211" t="s">
        <v>447</v>
      </c>
      <c r="G1211" t="s">
        <v>447</v>
      </c>
      <c r="H1211" t="s">
        <v>447</v>
      </c>
      <c r="I1211" t="s">
        <v>447</v>
      </c>
      <c r="J1211" t="s">
        <v>447</v>
      </c>
    </row>
    <row r="1212" spans="1:10" ht="12.75">
      <c r="A1212" t="s">
        <v>5624</v>
      </c>
      <c r="B1212" t="s">
        <v>447</v>
      </c>
      <c r="C1212" t="s">
        <v>447</v>
      </c>
      <c r="D1212" t="s">
        <v>447</v>
      </c>
      <c r="E1212" t="b">
        <v>0</v>
      </c>
      <c r="F1212" t="s">
        <v>447</v>
      </c>
      <c r="G1212" t="s">
        <v>447</v>
      </c>
      <c r="H1212" t="s">
        <v>447</v>
      </c>
      <c r="I1212" t="s">
        <v>447</v>
      </c>
      <c r="J1212" t="s">
        <v>447</v>
      </c>
    </row>
    <row r="1213" spans="1:10" ht="12.75">
      <c r="A1213" t="s">
        <v>5625</v>
      </c>
      <c r="B1213" t="s">
        <v>447</v>
      </c>
      <c r="C1213" t="s">
        <v>447</v>
      </c>
      <c r="D1213" t="s">
        <v>447</v>
      </c>
      <c r="E1213" t="b">
        <v>0</v>
      </c>
      <c r="F1213" t="s">
        <v>447</v>
      </c>
      <c r="G1213" t="s">
        <v>447</v>
      </c>
      <c r="H1213" t="s">
        <v>447</v>
      </c>
      <c r="I1213" t="s">
        <v>447</v>
      </c>
      <c r="J1213" t="s">
        <v>447</v>
      </c>
    </row>
    <row r="1214" spans="1:10" ht="12.75">
      <c r="A1214" t="s">
        <v>5626</v>
      </c>
      <c r="B1214" t="s">
        <v>447</v>
      </c>
      <c r="C1214" t="s">
        <v>447</v>
      </c>
      <c r="D1214" t="s">
        <v>447</v>
      </c>
      <c r="E1214" t="b">
        <v>0</v>
      </c>
      <c r="F1214" t="s">
        <v>447</v>
      </c>
      <c r="G1214" t="s">
        <v>447</v>
      </c>
      <c r="H1214" t="s">
        <v>447</v>
      </c>
      <c r="I1214" t="s">
        <v>447</v>
      </c>
      <c r="J1214" t="s">
        <v>447</v>
      </c>
    </row>
    <row r="1215" spans="1:10" ht="12.75">
      <c r="A1215" t="s">
        <v>5627</v>
      </c>
      <c r="B1215" t="s">
        <v>447</v>
      </c>
      <c r="C1215" t="s">
        <v>447</v>
      </c>
      <c r="D1215" t="s">
        <v>447</v>
      </c>
      <c r="E1215" t="b">
        <v>0</v>
      </c>
      <c r="F1215" t="s">
        <v>447</v>
      </c>
      <c r="G1215" t="s">
        <v>447</v>
      </c>
      <c r="H1215" t="s">
        <v>447</v>
      </c>
      <c r="I1215" t="s">
        <v>447</v>
      </c>
      <c r="J1215" t="s">
        <v>447</v>
      </c>
    </row>
    <row r="1216" spans="1:10" ht="12.75">
      <c r="A1216" t="s">
        <v>5628</v>
      </c>
      <c r="B1216" t="s">
        <v>447</v>
      </c>
      <c r="C1216" t="s">
        <v>447</v>
      </c>
      <c r="D1216" t="s">
        <v>447</v>
      </c>
      <c r="E1216" t="b">
        <v>0</v>
      </c>
      <c r="F1216" t="s">
        <v>447</v>
      </c>
      <c r="G1216" t="s">
        <v>447</v>
      </c>
      <c r="H1216" t="s">
        <v>447</v>
      </c>
      <c r="I1216" t="s">
        <v>447</v>
      </c>
      <c r="J1216" t="s">
        <v>447</v>
      </c>
    </row>
    <row r="1217" spans="1:10" ht="12.75">
      <c r="A1217" t="s">
        <v>5629</v>
      </c>
      <c r="B1217" t="s">
        <v>447</v>
      </c>
      <c r="C1217" t="s">
        <v>447</v>
      </c>
      <c r="D1217" t="s">
        <v>447</v>
      </c>
      <c r="E1217" t="b">
        <v>0</v>
      </c>
      <c r="F1217" t="s">
        <v>447</v>
      </c>
      <c r="G1217" t="s">
        <v>447</v>
      </c>
      <c r="H1217" t="s">
        <v>447</v>
      </c>
      <c r="I1217" t="s">
        <v>447</v>
      </c>
      <c r="J1217" t="s">
        <v>447</v>
      </c>
    </row>
    <row r="1218" spans="1:10" ht="12.75">
      <c r="A1218" t="s">
        <v>5630</v>
      </c>
      <c r="B1218" t="s">
        <v>447</v>
      </c>
      <c r="C1218" t="s">
        <v>447</v>
      </c>
      <c r="D1218" t="s">
        <v>447</v>
      </c>
      <c r="E1218" t="b">
        <v>0</v>
      </c>
      <c r="F1218" t="s">
        <v>447</v>
      </c>
      <c r="G1218" t="s">
        <v>447</v>
      </c>
      <c r="H1218" t="s">
        <v>447</v>
      </c>
      <c r="I1218" t="s">
        <v>447</v>
      </c>
      <c r="J1218" t="s">
        <v>447</v>
      </c>
    </row>
    <row r="1219" spans="1:10" ht="12.75">
      <c r="A1219" t="s">
        <v>5631</v>
      </c>
      <c r="B1219" t="s">
        <v>447</v>
      </c>
      <c r="C1219" t="s">
        <v>447</v>
      </c>
      <c r="D1219" t="s">
        <v>447</v>
      </c>
      <c r="E1219" t="b">
        <v>0</v>
      </c>
      <c r="F1219" t="s">
        <v>447</v>
      </c>
      <c r="G1219" t="s">
        <v>447</v>
      </c>
      <c r="H1219" t="s">
        <v>447</v>
      </c>
      <c r="I1219" t="s">
        <v>447</v>
      </c>
      <c r="J1219" t="s">
        <v>447</v>
      </c>
    </row>
    <row r="1220" spans="1:10" ht="12.75">
      <c r="A1220" t="s">
        <v>5632</v>
      </c>
      <c r="B1220" t="s">
        <v>447</v>
      </c>
      <c r="C1220" t="s">
        <v>447</v>
      </c>
      <c r="D1220" t="s">
        <v>447</v>
      </c>
      <c r="E1220" t="b">
        <v>0</v>
      </c>
      <c r="F1220" t="s">
        <v>447</v>
      </c>
      <c r="G1220" t="s">
        <v>447</v>
      </c>
      <c r="H1220" t="s">
        <v>447</v>
      </c>
      <c r="I1220" t="s">
        <v>447</v>
      </c>
      <c r="J1220" t="s">
        <v>447</v>
      </c>
    </row>
    <row r="1221" spans="1:10" ht="12.75">
      <c r="A1221" t="s">
        <v>5633</v>
      </c>
      <c r="B1221" t="s">
        <v>447</v>
      </c>
      <c r="C1221" t="s">
        <v>447</v>
      </c>
      <c r="D1221" t="s">
        <v>447</v>
      </c>
      <c r="E1221" t="b">
        <v>0</v>
      </c>
      <c r="F1221" t="s">
        <v>447</v>
      </c>
      <c r="G1221" t="s">
        <v>447</v>
      </c>
      <c r="H1221" t="s">
        <v>447</v>
      </c>
      <c r="I1221" t="s">
        <v>447</v>
      </c>
      <c r="J1221" t="s">
        <v>447</v>
      </c>
    </row>
    <row r="1222" spans="1:10" ht="12.75">
      <c r="A1222" t="s">
        <v>5634</v>
      </c>
      <c r="B1222" t="s">
        <v>447</v>
      </c>
      <c r="C1222" t="s">
        <v>447</v>
      </c>
      <c r="D1222" t="s">
        <v>447</v>
      </c>
      <c r="E1222" t="b">
        <v>0</v>
      </c>
      <c r="F1222" t="s">
        <v>447</v>
      </c>
      <c r="G1222" t="s">
        <v>447</v>
      </c>
      <c r="H1222" t="s">
        <v>447</v>
      </c>
      <c r="I1222" t="s">
        <v>447</v>
      </c>
      <c r="J1222" t="s">
        <v>447</v>
      </c>
    </row>
    <row r="1223" spans="1:10" ht="12.75">
      <c r="A1223" t="s">
        <v>5635</v>
      </c>
      <c r="B1223" t="s">
        <v>447</v>
      </c>
      <c r="C1223" t="s">
        <v>447</v>
      </c>
      <c r="D1223" t="s">
        <v>447</v>
      </c>
      <c r="E1223" t="b">
        <v>0</v>
      </c>
      <c r="F1223" t="s">
        <v>447</v>
      </c>
      <c r="G1223" t="s">
        <v>447</v>
      </c>
      <c r="H1223" t="s">
        <v>447</v>
      </c>
      <c r="I1223" t="s">
        <v>447</v>
      </c>
      <c r="J1223" t="s">
        <v>447</v>
      </c>
    </row>
    <row r="1224" spans="1:10" ht="12.75">
      <c r="A1224" t="s">
        <v>5636</v>
      </c>
      <c r="B1224" t="s">
        <v>447</v>
      </c>
      <c r="C1224" t="s">
        <v>447</v>
      </c>
      <c r="D1224" t="s">
        <v>447</v>
      </c>
      <c r="E1224" t="b">
        <v>0</v>
      </c>
      <c r="F1224" t="s">
        <v>447</v>
      </c>
      <c r="G1224" t="s">
        <v>447</v>
      </c>
      <c r="H1224" t="s">
        <v>447</v>
      </c>
      <c r="I1224" t="s">
        <v>447</v>
      </c>
      <c r="J1224" t="s">
        <v>447</v>
      </c>
    </row>
    <row r="1225" spans="1:10" ht="12.75">
      <c r="A1225" t="s">
        <v>5637</v>
      </c>
      <c r="B1225" t="s">
        <v>447</v>
      </c>
      <c r="C1225" t="s">
        <v>447</v>
      </c>
      <c r="D1225" t="s">
        <v>447</v>
      </c>
      <c r="E1225" t="b">
        <v>0</v>
      </c>
      <c r="F1225" t="s">
        <v>447</v>
      </c>
      <c r="G1225" t="s">
        <v>447</v>
      </c>
      <c r="H1225" t="s">
        <v>447</v>
      </c>
      <c r="I1225" t="s">
        <v>447</v>
      </c>
      <c r="J1225" t="s">
        <v>447</v>
      </c>
    </row>
    <row r="1226" spans="1:10" ht="12.75">
      <c r="A1226" t="s">
        <v>5638</v>
      </c>
      <c r="B1226" t="s">
        <v>447</v>
      </c>
      <c r="C1226" t="s">
        <v>447</v>
      </c>
      <c r="D1226" t="s">
        <v>447</v>
      </c>
      <c r="E1226" t="b">
        <v>0</v>
      </c>
      <c r="F1226" t="s">
        <v>447</v>
      </c>
      <c r="G1226" t="s">
        <v>447</v>
      </c>
      <c r="H1226" t="s">
        <v>447</v>
      </c>
      <c r="I1226" t="s">
        <v>447</v>
      </c>
      <c r="J1226" t="s">
        <v>447</v>
      </c>
    </row>
    <row r="1227" spans="1:10" ht="12.75">
      <c r="A1227" t="s">
        <v>5639</v>
      </c>
      <c r="B1227" t="s">
        <v>447</v>
      </c>
      <c r="C1227" t="s">
        <v>447</v>
      </c>
      <c r="D1227" t="s">
        <v>447</v>
      </c>
      <c r="E1227" t="b">
        <v>0</v>
      </c>
      <c r="F1227" t="s">
        <v>447</v>
      </c>
      <c r="G1227" t="s">
        <v>447</v>
      </c>
      <c r="H1227" t="s">
        <v>447</v>
      </c>
      <c r="I1227" t="s">
        <v>447</v>
      </c>
      <c r="J1227" t="s">
        <v>447</v>
      </c>
    </row>
    <row r="1228" spans="1:10" ht="12.75">
      <c r="A1228" t="s">
        <v>5640</v>
      </c>
      <c r="B1228" t="s">
        <v>447</v>
      </c>
      <c r="C1228" t="s">
        <v>447</v>
      </c>
      <c r="D1228" t="s">
        <v>447</v>
      </c>
      <c r="E1228" t="b">
        <v>0</v>
      </c>
      <c r="F1228" t="s">
        <v>447</v>
      </c>
      <c r="G1228" t="s">
        <v>447</v>
      </c>
      <c r="H1228" t="s">
        <v>447</v>
      </c>
      <c r="I1228" t="s">
        <v>447</v>
      </c>
      <c r="J1228" t="s">
        <v>447</v>
      </c>
    </row>
    <row r="1229" spans="1:10" ht="12.75">
      <c r="A1229" t="s">
        <v>5641</v>
      </c>
      <c r="B1229" t="s">
        <v>447</v>
      </c>
      <c r="C1229" t="s">
        <v>447</v>
      </c>
      <c r="D1229" t="s">
        <v>447</v>
      </c>
      <c r="E1229" t="b">
        <v>0</v>
      </c>
      <c r="F1229" t="s">
        <v>447</v>
      </c>
      <c r="G1229" t="s">
        <v>447</v>
      </c>
      <c r="H1229" t="s">
        <v>447</v>
      </c>
      <c r="I1229" t="s">
        <v>447</v>
      </c>
      <c r="J1229" t="s">
        <v>447</v>
      </c>
    </row>
    <row r="1230" spans="1:10" ht="12.75">
      <c r="A1230" t="s">
        <v>5642</v>
      </c>
      <c r="B1230" t="s">
        <v>447</v>
      </c>
      <c r="C1230" t="s">
        <v>447</v>
      </c>
      <c r="D1230" t="s">
        <v>447</v>
      </c>
      <c r="E1230" t="b">
        <v>0</v>
      </c>
      <c r="F1230" t="s">
        <v>447</v>
      </c>
      <c r="G1230" t="s">
        <v>447</v>
      </c>
      <c r="H1230" t="s">
        <v>447</v>
      </c>
      <c r="I1230" t="s">
        <v>447</v>
      </c>
      <c r="J1230" t="s">
        <v>447</v>
      </c>
    </row>
    <row r="1231" spans="1:10" ht="12.75">
      <c r="A1231" t="s">
        <v>5643</v>
      </c>
      <c r="B1231" t="s">
        <v>447</v>
      </c>
      <c r="C1231" t="s">
        <v>447</v>
      </c>
      <c r="D1231" t="s">
        <v>447</v>
      </c>
      <c r="E1231" t="b">
        <v>0</v>
      </c>
      <c r="F1231" t="s">
        <v>447</v>
      </c>
      <c r="G1231" t="s">
        <v>447</v>
      </c>
      <c r="H1231" t="s">
        <v>447</v>
      </c>
      <c r="I1231" t="s">
        <v>447</v>
      </c>
      <c r="J1231" t="s">
        <v>447</v>
      </c>
    </row>
    <row r="1232" spans="1:10" ht="12.75">
      <c r="A1232" t="s">
        <v>5644</v>
      </c>
      <c r="B1232" t="s">
        <v>447</v>
      </c>
      <c r="C1232" t="s">
        <v>447</v>
      </c>
      <c r="D1232" t="s">
        <v>447</v>
      </c>
      <c r="E1232" t="b">
        <v>0</v>
      </c>
      <c r="F1232" t="s">
        <v>447</v>
      </c>
      <c r="G1232" t="s">
        <v>447</v>
      </c>
      <c r="H1232" t="s">
        <v>447</v>
      </c>
      <c r="I1232" t="s">
        <v>447</v>
      </c>
      <c r="J1232" t="s">
        <v>447</v>
      </c>
    </row>
    <row r="1233" spans="1:10" ht="12.75">
      <c r="A1233" t="s">
        <v>5645</v>
      </c>
      <c r="B1233" t="s">
        <v>447</v>
      </c>
      <c r="C1233" t="s">
        <v>447</v>
      </c>
      <c r="D1233" t="s">
        <v>447</v>
      </c>
      <c r="E1233" t="b">
        <v>0</v>
      </c>
      <c r="F1233" t="s">
        <v>447</v>
      </c>
      <c r="G1233" t="s">
        <v>447</v>
      </c>
      <c r="H1233" t="s">
        <v>447</v>
      </c>
      <c r="I1233" t="s">
        <v>447</v>
      </c>
      <c r="J1233" t="s">
        <v>447</v>
      </c>
    </row>
    <row r="1234" spans="1:10" ht="12.75">
      <c r="A1234" t="s">
        <v>5646</v>
      </c>
      <c r="B1234" t="s">
        <v>447</v>
      </c>
      <c r="C1234" t="s">
        <v>447</v>
      </c>
      <c r="D1234" t="s">
        <v>447</v>
      </c>
      <c r="E1234" t="b">
        <v>0</v>
      </c>
      <c r="F1234" t="s">
        <v>447</v>
      </c>
      <c r="G1234" t="s">
        <v>447</v>
      </c>
      <c r="H1234" t="s">
        <v>447</v>
      </c>
      <c r="I1234" t="s">
        <v>447</v>
      </c>
      <c r="J1234" t="s">
        <v>447</v>
      </c>
    </row>
    <row r="1235" spans="1:10" ht="12.75">
      <c r="A1235" t="s">
        <v>5647</v>
      </c>
      <c r="B1235" t="s">
        <v>447</v>
      </c>
      <c r="C1235" t="s">
        <v>447</v>
      </c>
      <c r="D1235" t="s">
        <v>447</v>
      </c>
      <c r="E1235" t="b">
        <v>0</v>
      </c>
      <c r="F1235" t="s">
        <v>447</v>
      </c>
      <c r="G1235" t="s">
        <v>447</v>
      </c>
      <c r="H1235" t="s">
        <v>447</v>
      </c>
      <c r="I1235" t="s">
        <v>447</v>
      </c>
      <c r="J1235" t="s">
        <v>447</v>
      </c>
    </row>
    <row r="1236" spans="1:10" ht="12.75">
      <c r="A1236" t="s">
        <v>5648</v>
      </c>
      <c r="B1236" t="s">
        <v>447</v>
      </c>
      <c r="C1236" t="s">
        <v>447</v>
      </c>
      <c r="D1236" t="s">
        <v>447</v>
      </c>
      <c r="E1236" t="b">
        <v>0</v>
      </c>
      <c r="F1236" t="s">
        <v>447</v>
      </c>
      <c r="G1236" t="s">
        <v>447</v>
      </c>
      <c r="H1236" t="s">
        <v>447</v>
      </c>
      <c r="I1236" t="s">
        <v>447</v>
      </c>
      <c r="J1236" t="s">
        <v>447</v>
      </c>
    </row>
    <row r="1237" spans="1:10" ht="12.75">
      <c r="A1237" t="s">
        <v>5649</v>
      </c>
      <c r="B1237" t="s">
        <v>447</v>
      </c>
      <c r="C1237" t="s">
        <v>447</v>
      </c>
      <c r="D1237" t="s">
        <v>447</v>
      </c>
      <c r="E1237" t="b">
        <v>0</v>
      </c>
      <c r="F1237" t="s">
        <v>447</v>
      </c>
      <c r="G1237" t="s">
        <v>447</v>
      </c>
      <c r="H1237" t="s">
        <v>447</v>
      </c>
      <c r="I1237" t="s">
        <v>447</v>
      </c>
      <c r="J1237" t="s">
        <v>447</v>
      </c>
    </row>
    <row r="1238" spans="1:10" ht="12.75">
      <c r="A1238" t="s">
        <v>5650</v>
      </c>
      <c r="B1238" t="s">
        <v>447</v>
      </c>
      <c r="C1238" t="s">
        <v>447</v>
      </c>
      <c r="D1238" t="s">
        <v>447</v>
      </c>
      <c r="E1238" t="b">
        <v>0</v>
      </c>
      <c r="F1238" t="s">
        <v>447</v>
      </c>
      <c r="G1238" t="s">
        <v>447</v>
      </c>
      <c r="H1238" t="s">
        <v>447</v>
      </c>
      <c r="I1238" t="s">
        <v>447</v>
      </c>
      <c r="J1238" t="s">
        <v>447</v>
      </c>
    </row>
    <row r="1239" spans="1:10" ht="12.75">
      <c r="A1239" t="s">
        <v>5651</v>
      </c>
      <c r="B1239" t="s">
        <v>447</v>
      </c>
      <c r="C1239" t="s">
        <v>447</v>
      </c>
      <c r="D1239" t="s">
        <v>447</v>
      </c>
      <c r="E1239" t="b">
        <v>0</v>
      </c>
      <c r="F1239" t="s">
        <v>447</v>
      </c>
      <c r="G1239" t="s">
        <v>447</v>
      </c>
      <c r="H1239" t="s">
        <v>447</v>
      </c>
      <c r="I1239" t="s">
        <v>447</v>
      </c>
      <c r="J1239" t="s">
        <v>447</v>
      </c>
    </row>
    <row r="1240" spans="1:10" ht="12.75">
      <c r="A1240" t="s">
        <v>5652</v>
      </c>
      <c r="B1240" t="s">
        <v>447</v>
      </c>
      <c r="C1240" t="s">
        <v>447</v>
      </c>
      <c r="D1240" t="s">
        <v>447</v>
      </c>
      <c r="E1240" t="b">
        <v>0</v>
      </c>
      <c r="F1240" t="s">
        <v>447</v>
      </c>
      <c r="G1240" t="s">
        <v>447</v>
      </c>
      <c r="H1240" t="s">
        <v>447</v>
      </c>
      <c r="I1240" t="s">
        <v>447</v>
      </c>
      <c r="J1240" t="s">
        <v>447</v>
      </c>
    </row>
    <row r="1241" spans="1:10" ht="12.75">
      <c r="A1241" t="s">
        <v>5653</v>
      </c>
      <c r="B1241" t="s">
        <v>447</v>
      </c>
      <c r="C1241" t="s">
        <v>447</v>
      </c>
      <c r="D1241" t="s">
        <v>447</v>
      </c>
      <c r="E1241" t="b">
        <v>0</v>
      </c>
      <c r="F1241" t="s">
        <v>447</v>
      </c>
      <c r="G1241" t="s">
        <v>447</v>
      </c>
      <c r="H1241" t="s">
        <v>447</v>
      </c>
      <c r="I1241" t="s">
        <v>447</v>
      </c>
      <c r="J1241" t="s">
        <v>447</v>
      </c>
    </row>
    <row r="1242" spans="1:10" ht="12.75">
      <c r="A1242" t="s">
        <v>5654</v>
      </c>
      <c r="B1242" t="s">
        <v>447</v>
      </c>
      <c r="C1242" t="s">
        <v>447</v>
      </c>
      <c r="D1242" t="s">
        <v>447</v>
      </c>
      <c r="E1242" t="b">
        <v>0</v>
      </c>
      <c r="F1242" t="s">
        <v>447</v>
      </c>
      <c r="G1242" t="s">
        <v>447</v>
      </c>
      <c r="H1242" t="s">
        <v>447</v>
      </c>
      <c r="I1242" t="s">
        <v>447</v>
      </c>
      <c r="J1242" t="s">
        <v>447</v>
      </c>
    </row>
    <row r="1243" spans="1:10" ht="12.75">
      <c r="A1243" t="s">
        <v>5655</v>
      </c>
      <c r="B1243" t="s">
        <v>447</v>
      </c>
      <c r="C1243" t="s">
        <v>447</v>
      </c>
      <c r="D1243" t="s">
        <v>447</v>
      </c>
      <c r="E1243" t="b">
        <v>0</v>
      </c>
      <c r="F1243" t="s">
        <v>447</v>
      </c>
      <c r="G1243" t="s">
        <v>447</v>
      </c>
      <c r="H1243" t="s">
        <v>447</v>
      </c>
      <c r="I1243" t="s">
        <v>447</v>
      </c>
      <c r="J1243" t="s">
        <v>447</v>
      </c>
    </row>
    <row r="1244" spans="1:10" ht="12.75">
      <c r="A1244" t="s">
        <v>5656</v>
      </c>
      <c r="B1244" t="s">
        <v>447</v>
      </c>
      <c r="C1244" t="s">
        <v>447</v>
      </c>
      <c r="D1244" t="s">
        <v>447</v>
      </c>
      <c r="E1244" t="b">
        <v>0</v>
      </c>
      <c r="F1244" t="s">
        <v>447</v>
      </c>
      <c r="G1244" t="s">
        <v>447</v>
      </c>
      <c r="H1244" t="s">
        <v>447</v>
      </c>
      <c r="I1244" t="s">
        <v>447</v>
      </c>
      <c r="J1244" t="s">
        <v>447</v>
      </c>
    </row>
    <row r="1245" spans="1:10" ht="12.75">
      <c r="A1245" t="s">
        <v>5657</v>
      </c>
      <c r="B1245" t="s">
        <v>447</v>
      </c>
      <c r="C1245" t="s">
        <v>447</v>
      </c>
      <c r="D1245" t="s">
        <v>447</v>
      </c>
      <c r="E1245" t="b">
        <v>0</v>
      </c>
      <c r="F1245" t="s">
        <v>447</v>
      </c>
      <c r="G1245" t="s">
        <v>447</v>
      </c>
      <c r="H1245" t="s">
        <v>447</v>
      </c>
      <c r="I1245" t="s">
        <v>447</v>
      </c>
      <c r="J1245" t="s">
        <v>447</v>
      </c>
    </row>
    <row r="1246" spans="1:10" ht="12.75">
      <c r="A1246" t="s">
        <v>5658</v>
      </c>
      <c r="B1246" t="s">
        <v>447</v>
      </c>
      <c r="C1246" t="s">
        <v>447</v>
      </c>
      <c r="D1246" t="s">
        <v>447</v>
      </c>
      <c r="E1246" t="b">
        <v>0</v>
      </c>
      <c r="F1246" t="s">
        <v>447</v>
      </c>
      <c r="G1246" t="s">
        <v>447</v>
      </c>
      <c r="H1246" t="s">
        <v>447</v>
      </c>
      <c r="I1246" t="s">
        <v>447</v>
      </c>
      <c r="J1246" t="s">
        <v>447</v>
      </c>
    </row>
    <row r="1247" spans="1:10" ht="12.75">
      <c r="A1247" t="s">
        <v>5659</v>
      </c>
      <c r="B1247" t="s">
        <v>447</v>
      </c>
      <c r="C1247" t="s">
        <v>447</v>
      </c>
      <c r="D1247" t="s">
        <v>447</v>
      </c>
      <c r="E1247" t="b">
        <v>0</v>
      </c>
      <c r="F1247" t="s">
        <v>447</v>
      </c>
      <c r="G1247" t="s">
        <v>447</v>
      </c>
      <c r="H1247" t="s">
        <v>447</v>
      </c>
      <c r="I1247" t="s">
        <v>447</v>
      </c>
      <c r="J1247" t="s">
        <v>447</v>
      </c>
    </row>
    <row r="1248" spans="1:10" ht="12.75">
      <c r="A1248" t="s">
        <v>5660</v>
      </c>
      <c r="B1248" t="s">
        <v>447</v>
      </c>
      <c r="C1248" t="s">
        <v>447</v>
      </c>
      <c r="D1248" t="s">
        <v>447</v>
      </c>
      <c r="E1248" t="b">
        <v>0</v>
      </c>
      <c r="F1248" t="s">
        <v>447</v>
      </c>
      <c r="G1248" t="s">
        <v>447</v>
      </c>
      <c r="H1248" t="s">
        <v>447</v>
      </c>
      <c r="I1248" t="s">
        <v>447</v>
      </c>
      <c r="J1248" t="s">
        <v>447</v>
      </c>
    </row>
    <row r="1249" spans="1:10" ht="12.75">
      <c r="A1249" t="s">
        <v>5661</v>
      </c>
      <c r="B1249" t="s">
        <v>447</v>
      </c>
      <c r="C1249" t="s">
        <v>447</v>
      </c>
      <c r="D1249" t="s">
        <v>447</v>
      </c>
      <c r="E1249" t="b">
        <v>0</v>
      </c>
      <c r="F1249" t="s">
        <v>447</v>
      </c>
      <c r="G1249" t="s">
        <v>447</v>
      </c>
      <c r="H1249" t="s">
        <v>447</v>
      </c>
      <c r="I1249" t="s">
        <v>447</v>
      </c>
      <c r="J1249" t="s">
        <v>447</v>
      </c>
    </row>
    <row r="1250" spans="1:10" ht="12.75">
      <c r="A1250" t="s">
        <v>5662</v>
      </c>
      <c r="B1250" t="s">
        <v>447</v>
      </c>
      <c r="C1250" t="s">
        <v>447</v>
      </c>
      <c r="D1250" t="s">
        <v>447</v>
      </c>
      <c r="E1250" t="b">
        <v>0</v>
      </c>
      <c r="F1250" t="s">
        <v>447</v>
      </c>
      <c r="G1250" t="s">
        <v>447</v>
      </c>
      <c r="H1250" t="s">
        <v>447</v>
      </c>
      <c r="I1250" t="s">
        <v>447</v>
      </c>
      <c r="J1250" t="s">
        <v>447</v>
      </c>
    </row>
    <row r="1251" spans="1:10" ht="12.75">
      <c r="A1251" t="s">
        <v>5663</v>
      </c>
      <c r="B1251" t="s">
        <v>447</v>
      </c>
      <c r="C1251" t="s">
        <v>447</v>
      </c>
      <c r="D1251" t="s">
        <v>447</v>
      </c>
      <c r="E1251" t="b">
        <v>0</v>
      </c>
      <c r="F1251" t="s">
        <v>447</v>
      </c>
      <c r="G1251" t="s">
        <v>447</v>
      </c>
      <c r="H1251" t="s">
        <v>447</v>
      </c>
      <c r="I1251" t="s">
        <v>447</v>
      </c>
      <c r="J1251" t="s">
        <v>447</v>
      </c>
    </row>
    <row r="1252" spans="1:10" ht="12.75">
      <c r="A1252" t="s">
        <v>5664</v>
      </c>
      <c r="B1252" t="s">
        <v>447</v>
      </c>
      <c r="C1252" t="s">
        <v>447</v>
      </c>
      <c r="D1252" t="s">
        <v>447</v>
      </c>
      <c r="E1252" t="b">
        <v>0</v>
      </c>
      <c r="F1252" t="s">
        <v>447</v>
      </c>
      <c r="G1252" t="s">
        <v>447</v>
      </c>
      <c r="H1252" t="s">
        <v>447</v>
      </c>
      <c r="I1252" t="s">
        <v>447</v>
      </c>
      <c r="J1252" t="s">
        <v>447</v>
      </c>
    </row>
    <row r="1253" spans="1:10" ht="12.75">
      <c r="A1253" t="s">
        <v>5665</v>
      </c>
      <c r="B1253" t="s">
        <v>447</v>
      </c>
      <c r="C1253" t="s">
        <v>447</v>
      </c>
      <c r="D1253" t="s">
        <v>447</v>
      </c>
      <c r="E1253" t="b">
        <v>0</v>
      </c>
      <c r="F1253" t="s">
        <v>447</v>
      </c>
      <c r="G1253" t="s">
        <v>447</v>
      </c>
      <c r="H1253" t="s">
        <v>447</v>
      </c>
      <c r="I1253" t="s">
        <v>447</v>
      </c>
      <c r="J1253" t="s">
        <v>447</v>
      </c>
    </row>
    <row r="1254" spans="1:10" ht="12.75">
      <c r="A1254" t="s">
        <v>5666</v>
      </c>
      <c r="B1254" t="s">
        <v>447</v>
      </c>
      <c r="C1254" t="s">
        <v>447</v>
      </c>
      <c r="D1254" t="s">
        <v>447</v>
      </c>
      <c r="E1254" t="b">
        <v>0</v>
      </c>
      <c r="F1254" t="s">
        <v>447</v>
      </c>
      <c r="G1254" t="s">
        <v>447</v>
      </c>
      <c r="H1254" t="s">
        <v>447</v>
      </c>
      <c r="I1254" t="s">
        <v>447</v>
      </c>
      <c r="J1254" t="s">
        <v>447</v>
      </c>
    </row>
    <row r="1255" spans="1:10" ht="12.75">
      <c r="A1255" t="s">
        <v>5667</v>
      </c>
      <c r="B1255" t="s">
        <v>447</v>
      </c>
      <c r="C1255" t="s">
        <v>447</v>
      </c>
      <c r="D1255" t="s">
        <v>447</v>
      </c>
      <c r="E1255" t="b">
        <v>0</v>
      </c>
      <c r="F1255" t="s">
        <v>447</v>
      </c>
      <c r="G1255" t="s">
        <v>447</v>
      </c>
      <c r="H1255" t="s">
        <v>447</v>
      </c>
      <c r="I1255" t="s">
        <v>447</v>
      </c>
      <c r="J1255" t="s">
        <v>447</v>
      </c>
    </row>
    <row r="1256" spans="1:10" ht="12.75">
      <c r="A1256" t="s">
        <v>5668</v>
      </c>
      <c r="B1256" t="s">
        <v>447</v>
      </c>
      <c r="C1256" t="s">
        <v>447</v>
      </c>
      <c r="D1256" t="s">
        <v>447</v>
      </c>
      <c r="E1256" t="b">
        <v>0</v>
      </c>
      <c r="F1256" t="s">
        <v>447</v>
      </c>
      <c r="G1256" t="s">
        <v>447</v>
      </c>
      <c r="H1256" t="s">
        <v>447</v>
      </c>
      <c r="I1256" t="s">
        <v>447</v>
      </c>
      <c r="J1256" t="s">
        <v>447</v>
      </c>
    </row>
    <row r="1257" spans="1:10" ht="12.75">
      <c r="A1257" t="s">
        <v>5669</v>
      </c>
      <c r="B1257" t="s">
        <v>447</v>
      </c>
      <c r="C1257" t="s">
        <v>447</v>
      </c>
      <c r="D1257" t="s">
        <v>447</v>
      </c>
      <c r="E1257" t="b">
        <v>0</v>
      </c>
      <c r="F1257" t="s">
        <v>447</v>
      </c>
      <c r="G1257" t="s">
        <v>447</v>
      </c>
      <c r="H1257" t="s">
        <v>447</v>
      </c>
      <c r="I1257" t="s">
        <v>447</v>
      </c>
      <c r="J1257" t="s">
        <v>447</v>
      </c>
    </row>
    <row r="1258" spans="1:10" ht="12.75">
      <c r="A1258" t="s">
        <v>5670</v>
      </c>
      <c r="B1258" t="s">
        <v>447</v>
      </c>
      <c r="C1258" t="s">
        <v>447</v>
      </c>
      <c r="D1258" t="s">
        <v>447</v>
      </c>
      <c r="E1258" t="b">
        <v>0</v>
      </c>
      <c r="F1258" t="s">
        <v>447</v>
      </c>
      <c r="G1258" t="s">
        <v>447</v>
      </c>
      <c r="H1258" t="s">
        <v>447</v>
      </c>
      <c r="I1258" t="s">
        <v>447</v>
      </c>
      <c r="J1258" t="s">
        <v>447</v>
      </c>
    </row>
    <row r="1259" spans="1:10" ht="12.75">
      <c r="A1259" t="s">
        <v>5671</v>
      </c>
      <c r="B1259" t="s">
        <v>447</v>
      </c>
      <c r="C1259" t="s">
        <v>447</v>
      </c>
      <c r="D1259" t="s">
        <v>447</v>
      </c>
      <c r="E1259" t="b">
        <v>0</v>
      </c>
      <c r="F1259" t="s">
        <v>447</v>
      </c>
      <c r="G1259" t="s">
        <v>447</v>
      </c>
      <c r="H1259" t="s">
        <v>447</v>
      </c>
      <c r="I1259" t="s">
        <v>447</v>
      </c>
      <c r="J1259" t="s">
        <v>447</v>
      </c>
    </row>
    <row r="1260" spans="1:10" ht="12.75">
      <c r="A1260" t="s">
        <v>5672</v>
      </c>
      <c r="B1260" t="s">
        <v>447</v>
      </c>
      <c r="C1260" t="s">
        <v>447</v>
      </c>
      <c r="D1260" t="s">
        <v>447</v>
      </c>
      <c r="E1260" t="b">
        <v>0</v>
      </c>
      <c r="F1260" t="s">
        <v>447</v>
      </c>
      <c r="G1260" t="s">
        <v>447</v>
      </c>
      <c r="H1260" t="s">
        <v>447</v>
      </c>
      <c r="I1260" t="s">
        <v>447</v>
      </c>
      <c r="J1260" t="s">
        <v>447</v>
      </c>
    </row>
    <row r="1261" spans="1:10" ht="12.75">
      <c r="A1261" t="s">
        <v>5673</v>
      </c>
      <c r="B1261" t="s">
        <v>447</v>
      </c>
      <c r="C1261" t="s">
        <v>447</v>
      </c>
      <c r="D1261" t="s">
        <v>447</v>
      </c>
      <c r="E1261" t="b">
        <v>0</v>
      </c>
      <c r="F1261" t="s">
        <v>447</v>
      </c>
      <c r="G1261" t="s">
        <v>447</v>
      </c>
      <c r="H1261" t="s">
        <v>447</v>
      </c>
      <c r="I1261" t="s">
        <v>447</v>
      </c>
      <c r="J1261" t="s">
        <v>447</v>
      </c>
    </row>
    <row r="1262" spans="1:10" ht="12.75">
      <c r="A1262" t="s">
        <v>5674</v>
      </c>
      <c r="B1262" t="s">
        <v>447</v>
      </c>
      <c r="C1262" t="s">
        <v>447</v>
      </c>
      <c r="D1262" t="s">
        <v>447</v>
      </c>
      <c r="E1262" t="b">
        <v>0</v>
      </c>
      <c r="F1262" t="s">
        <v>447</v>
      </c>
      <c r="G1262" t="s">
        <v>447</v>
      </c>
      <c r="H1262" t="s">
        <v>447</v>
      </c>
      <c r="I1262" t="s">
        <v>447</v>
      </c>
      <c r="J1262" t="s">
        <v>447</v>
      </c>
    </row>
    <row r="1263" spans="1:10" ht="12.75">
      <c r="A1263" t="s">
        <v>5675</v>
      </c>
      <c r="B1263" t="s">
        <v>447</v>
      </c>
      <c r="C1263" t="s">
        <v>447</v>
      </c>
      <c r="D1263" t="s">
        <v>447</v>
      </c>
      <c r="E1263" t="b">
        <v>0</v>
      </c>
      <c r="F1263" t="s">
        <v>447</v>
      </c>
      <c r="G1263" t="s">
        <v>447</v>
      </c>
      <c r="H1263" t="s">
        <v>447</v>
      </c>
      <c r="I1263" t="s">
        <v>447</v>
      </c>
      <c r="J1263" t="s">
        <v>447</v>
      </c>
    </row>
    <row r="1264" spans="1:10" ht="12.75">
      <c r="A1264" t="s">
        <v>5676</v>
      </c>
      <c r="B1264" t="s">
        <v>447</v>
      </c>
      <c r="C1264" t="s">
        <v>447</v>
      </c>
      <c r="D1264" t="s">
        <v>447</v>
      </c>
      <c r="E1264" t="b">
        <v>0</v>
      </c>
      <c r="F1264" t="s">
        <v>447</v>
      </c>
      <c r="G1264" t="s">
        <v>447</v>
      </c>
      <c r="H1264" t="s">
        <v>447</v>
      </c>
      <c r="I1264" t="s">
        <v>447</v>
      </c>
      <c r="J1264" t="s">
        <v>447</v>
      </c>
    </row>
    <row r="1265" spans="1:10" ht="12.75">
      <c r="A1265" t="s">
        <v>5677</v>
      </c>
      <c r="B1265" t="s">
        <v>447</v>
      </c>
      <c r="C1265" t="s">
        <v>447</v>
      </c>
      <c r="D1265" t="s">
        <v>447</v>
      </c>
      <c r="E1265" t="b">
        <v>0</v>
      </c>
      <c r="F1265" t="s">
        <v>447</v>
      </c>
      <c r="G1265" t="s">
        <v>447</v>
      </c>
      <c r="H1265" t="s">
        <v>447</v>
      </c>
      <c r="I1265" t="s">
        <v>447</v>
      </c>
      <c r="J1265" t="s">
        <v>447</v>
      </c>
    </row>
    <row r="1266" spans="1:10" ht="12.75">
      <c r="A1266" t="s">
        <v>5678</v>
      </c>
      <c r="B1266" t="s">
        <v>447</v>
      </c>
      <c r="C1266" t="s">
        <v>447</v>
      </c>
      <c r="D1266" t="s">
        <v>447</v>
      </c>
      <c r="E1266" t="b">
        <v>0</v>
      </c>
      <c r="F1266" t="s">
        <v>447</v>
      </c>
      <c r="G1266" t="s">
        <v>447</v>
      </c>
      <c r="H1266" t="s">
        <v>447</v>
      </c>
      <c r="I1266" t="s">
        <v>447</v>
      </c>
      <c r="J1266" t="s">
        <v>447</v>
      </c>
    </row>
    <row r="1267" spans="1:10" ht="12.75">
      <c r="A1267" t="s">
        <v>5679</v>
      </c>
      <c r="B1267" t="s">
        <v>447</v>
      </c>
      <c r="C1267" t="s">
        <v>447</v>
      </c>
      <c r="D1267" t="s">
        <v>447</v>
      </c>
      <c r="E1267" t="b">
        <v>0</v>
      </c>
      <c r="F1267" t="s">
        <v>447</v>
      </c>
      <c r="G1267" t="s">
        <v>447</v>
      </c>
      <c r="H1267" t="s">
        <v>447</v>
      </c>
      <c r="I1267" t="s">
        <v>447</v>
      </c>
      <c r="J1267" t="s">
        <v>447</v>
      </c>
    </row>
    <row r="1268" spans="1:10" ht="12.75">
      <c r="A1268" t="s">
        <v>5680</v>
      </c>
      <c r="B1268" t="s">
        <v>447</v>
      </c>
      <c r="C1268" t="s">
        <v>447</v>
      </c>
      <c r="D1268" t="s">
        <v>447</v>
      </c>
      <c r="E1268" t="b">
        <v>0</v>
      </c>
      <c r="F1268" t="s">
        <v>447</v>
      </c>
      <c r="G1268" t="s">
        <v>447</v>
      </c>
      <c r="H1268" t="s">
        <v>447</v>
      </c>
      <c r="I1268" t="s">
        <v>447</v>
      </c>
      <c r="J1268" t="s">
        <v>447</v>
      </c>
    </row>
    <row r="1269" spans="1:10" ht="12.75">
      <c r="A1269" t="s">
        <v>5681</v>
      </c>
      <c r="B1269" t="s">
        <v>447</v>
      </c>
      <c r="C1269" t="s">
        <v>447</v>
      </c>
      <c r="D1269" t="s">
        <v>447</v>
      </c>
      <c r="E1269" t="b">
        <v>0</v>
      </c>
      <c r="F1269" t="s">
        <v>447</v>
      </c>
      <c r="G1269" t="s">
        <v>447</v>
      </c>
      <c r="H1269" t="s">
        <v>447</v>
      </c>
      <c r="I1269" t="s">
        <v>447</v>
      </c>
      <c r="J1269" t="s">
        <v>447</v>
      </c>
    </row>
    <row r="1270" spans="1:10" ht="12.75">
      <c r="A1270" t="s">
        <v>5682</v>
      </c>
      <c r="B1270" t="s">
        <v>447</v>
      </c>
      <c r="C1270" t="s">
        <v>447</v>
      </c>
      <c r="D1270" t="s">
        <v>447</v>
      </c>
      <c r="E1270" t="b">
        <v>0</v>
      </c>
      <c r="F1270" t="s">
        <v>447</v>
      </c>
      <c r="G1270" t="s">
        <v>447</v>
      </c>
      <c r="H1270" t="s">
        <v>447</v>
      </c>
      <c r="I1270" t="s">
        <v>447</v>
      </c>
      <c r="J1270" t="s">
        <v>447</v>
      </c>
    </row>
    <row r="1271" spans="1:10" ht="12.75">
      <c r="A1271" t="s">
        <v>5683</v>
      </c>
      <c r="B1271" t="s">
        <v>447</v>
      </c>
      <c r="C1271" t="s">
        <v>447</v>
      </c>
      <c r="D1271" t="s">
        <v>447</v>
      </c>
      <c r="E1271" t="b">
        <v>0</v>
      </c>
      <c r="F1271" t="s">
        <v>447</v>
      </c>
      <c r="G1271" t="s">
        <v>447</v>
      </c>
      <c r="H1271" t="s">
        <v>447</v>
      </c>
      <c r="I1271" t="s">
        <v>447</v>
      </c>
      <c r="J1271" t="s">
        <v>447</v>
      </c>
    </row>
    <row r="1272" spans="1:10" ht="12.75">
      <c r="A1272" t="s">
        <v>5684</v>
      </c>
      <c r="B1272" t="s">
        <v>447</v>
      </c>
      <c r="C1272" t="s">
        <v>447</v>
      </c>
      <c r="D1272" t="s">
        <v>447</v>
      </c>
      <c r="E1272" t="b">
        <v>0</v>
      </c>
      <c r="F1272" t="s">
        <v>447</v>
      </c>
      <c r="G1272" t="s">
        <v>447</v>
      </c>
      <c r="H1272" t="s">
        <v>447</v>
      </c>
      <c r="I1272" t="s">
        <v>447</v>
      </c>
      <c r="J1272" t="s">
        <v>447</v>
      </c>
    </row>
    <row r="1273" spans="1:10" ht="12.75">
      <c r="A1273" t="s">
        <v>5685</v>
      </c>
      <c r="B1273" t="s">
        <v>447</v>
      </c>
      <c r="C1273" t="s">
        <v>447</v>
      </c>
      <c r="D1273" t="s">
        <v>447</v>
      </c>
      <c r="E1273" t="b">
        <v>0</v>
      </c>
      <c r="F1273" t="s">
        <v>447</v>
      </c>
      <c r="G1273" t="s">
        <v>447</v>
      </c>
      <c r="H1273" t="s">
        <v>447</v>
      </c>
      <c r="I1273" t="s">
        <v>447</v>
      </c>
      <c r="J1273" t="s">
        <v>447</v>
      </c>
    </row>
    <row r="1274" spans="1:10" ht="12.75">
      <c r="A1274" t="s">
        <v>5686</v>
      </c>
      <c r="B1274" t="s">
        <v>447</v>
      </c>
      <c r="C1274" t="s">
        <v>447</v>
      </c>
      <c r="D1274" t="s">
        <v>447</v>
      </c>
      <c r="E1274" t="b">
        <v>0</v>
      </c>
      <c r="F1274" t="s">
        <v>447</v>
      </c>
      <c r="G1274" t="s">
        <v>447</v>
      </c>
      <c r="H1274" t="s">
        <v>447</v>
      </c>
      <c r="I1274" t="s">
        <v>447</v>
      </c>
      <c r="J1274" t="s">
        <v>447</v>
      </c>
    </row>
    <row r="1275" spans="1:10" ht="12.75">
      <c r="A1275" t="s">
        <v>5687</v>
      </c>
      <c r="B1275" t="s">
        <v>447</v>
      </c>
      <c r="C1275" t="s">
        <v>447</v>
      </c>
      <c r="D1275" t="s">
        <v>447</v>
      </c>
      <c r="E1275" t="b">
        <v>0</v>
      </c>
      <c r="F1275" t="s">
        <v>447</v>
      </c>
      <c r="G1275" t="s">
        <v>447</v>
      </c>
      <c r="H1275" t="s">
        <v>447</v>
      </c>
      <c r="I1275" t="s">
        <v>447</v>
      </c>
      <c r="J1275" t="s">
        <v>447</v>
      </c>
    </row>
    <row r="1276" spans="1:10" ht="12.75">
      <c r="A1276" t="s">
        <v>5688</v>
      </c>
      <c r="B1276" t="s">
        <v>447</v>
      </c>
      <c r="C1276" t="s">
        <v>447</v>
      </c>
      <c r="D1276" t="s">
        <v>447</v>
      </c>
      <c r="E1276" t="b">
        <v>0</v>
      </c>
      <c r="F1276" t="s">
        <v>447</v>
      </c>
      <c r="G1276" t="s">
        <v>447</v>
      </c>
      <c r="H1276" t="s">
        <v>447</v>
      </c>
      <c r="I1276" t="s">
        <v>447</v>
      </c>
      <c r="J1276" t="s">
        <v>447</v>
      </c>
    </row>
    <row r="1277" spans="1:10" ht="12.75">
      <c r="A1277" t="s">
        <v>5689</v>
      </c>
      <c r="B1277" t="s">
        <v>447</v>
      </c>
      <c r="C1277" t="s">
        <v>447</v>
      </c>
      <c r="D1277" t="s">
        <v>447</v>
      </c>
      <c r="E1277" t="b">
        <v>0</v>
      </c>
      <c r="F1277" t="s">
        <v>447</v>
      </c>
      <c r="G1277" t="s">
        <v>447</v>
      </c>
      <c r="H1277" t="s">
        <v>447</v>
      </c>
      <c r="I1277" t="s">
        <v>447</v>
      </c>
      <c r="J1277" t="s">
        <v>447</v>
      </c>
    </row>
    <row r="1278" spans="1:10" ht="12.75">
      <c r="A1278" t="s">
        <v>5690</v>
      </c>
      <c r="B1278" t="s">
        <v>447</v>
      </c>
      <c r="C1278" t="s">
        <v>447</v>
      </c>
      <c r="D1278" t="s">
        <v>447</v>
      </c>
      <c r="E1278" t="b">
        <v>0</v>
      </c>
      <c r="F1278" t="s">
        <v>447</v>
      </c>
      <c r="G1278" t="s">
        <v>447</v>
      </c>
      <c r="H1278" t="s">
        <v>447</v>
      </c>
      <c r="I1278" t="s">
        <v>447</v>
      </c>
      <c r="J1278" t="s">
        <v>447</v>
      </c>
    </row>
    <row r="1279" spans="1:10" ht="12.75">
      <c r="A1279" t="s">
        <v>5691</v>
      </c>
      <c r="B1279" t="s">
        <v>447</v>
      </c>
      <c r="C1279" t="s">
        <v>447</v>
      </c>
      <c r="D1279" t="s">
        <v>447</v>
      </c>
      <c r="E1279" t="b">
        <v>0</v>
      </c>
      <c r="F1279" t="s">
        <v>447</v>
      </c>
      <c r="G1279" t="s">
        <v>447</v>
      </c>
      <c r="H1279" t="s">
        <v>447</v>
      </c>
      <c r="I1279" t="s">
        <v>447</v>
      </c>
      <c r="J1279" t="s">
        <v>447</v>
      </c>
    </row>
    <row r="1280" spans="1:10" ht="12.75">
      <c r="A1280" t="s">
        <v>5692</v>
      </c>
      <c r="B1280" t="s">
        <v>447</v>
      </c>
      <c r="C1280" t="s">
        <v>447</v>
      </c>
      <c r="D1280" t="s">
        <v>447</v>
      </c>
      <c r="E1280" t="b">
        <v>0</v>
      </c>
      <c r="F1280" t="s">
        <v>447</v>
      </c>
      <c r="G1280" t="s">
        <v>447</v>
      </c>
      <c r="H1280" t="s">
        <v>447</v>
      </c>
      <c r="I1280" t="s">
        <v>447</v>
      </c>
      <c r="J1280" t="s">
        <v>447</v>
      </c>
    </row>
    <row r="1281" spans="1:10" ht="12.75">
      <c r="A1281" t="s">
        <v>5693</v>
      </c>
      <c r="B1281" t="s">
        <v>447</v>
      </c>
      <c r="C1281" t="s">
        <v>447</v>
      </c>
      <c r="D1281" t="s">
        <v>447</v>
      </c>
      <c r="E1281" t="b">
        <v>0</v>
      </c>
      <c r="F1281" t="s">
        <v>447</v>
      </c>
      <c r="G1281" t="s">
        <v>447</v>
      </c>
      <c r="H1281" t="s">
        <v>447</v>
      </c>
      <c r="I1281" t="s">
        <v>447</v>
      </c>
      <c r="J1281" t="s">
        <v>447</v>
      </c>
    </row>
    <row r="1282" spans="1:10" ht="12.75">
      <c r="A1282" t="s">
        <v>5694</v>
      </c>
      <c r="B1282" t="s">
        <v>447</v>
      </c>
      <c r="C1282" t="s">
        <v>447</v>
      </c>
      <c r="D1282" t="s">
        <v>447</v>
      </c>
      <c r="E1282" t="b">
        <v>0</v>
      </c>
      <c r="F1282" t="s">
        <v>447</v>
      </c>
      <c r="G1282" t="s">
        <v>447</v>
      </c>
      <c r="H1282" t="s">
        <v>447</v>
      </c>
      <c r="I1282" t="s">
        <v>447</v>
      </c>
      <c r="J1282" t="s">
        <v>447</v>
      </c>
    </row>
    <row r="1283" spans="1:10" ht="12.75">
      <c r="A1283" t="s">
        <v>5695</v>
      </c>
      <c r="B1283" t="s">
        <v>447</v>
      </c>
      <c r="C1283" t="s">
        <v>447</v>
      </c>
      <c r="D1283" t="s">
        <v>447</v>
      </c>
      <c r="E1283" t="b">
        <v>0</v>
      </c>
      <c r="F1283" t="s">
        <v>447</v>
      </c>
      <c r="G1283" t="s">
        <v>447</v>
      </c>
      <c r="H1283" t="s">
        <v>447</v>
      </c>
      <c r="I1283" t="s">
        <v>447</v>
      </c>
      <c r="J1283" t="s">
        <v>447</v>
      </c>
    </row>
    <row r="1284" spans="1:10" ht="12.75">
      <c r="A1284" t="s">
        <v>5696</v>
      </c>
      <c r="B1284" t="s">
        <v>447</v>
      </c>
      <c r="C1284" t="s">
        <v>447</v>
      </c>
      <c r="D1284" t="s">
        <v>447</v>
      </c>
      <c r="E1284" t="b">
        <v>0</v>
      </c>
      <c r="F1284" t="s">
        <v>447</v>
      </c>
      <c r="G1284" t="s">
        <v>447</v>
      </c>
      <c r="H1284" t="s">
        <v>447</v>
      </c>
      <c r="I1284" t="s">
        <v>447</v>
      </c>
      <c r="J1284" t="s">
        <v>447</v>
      </c>
    </row>
    <row r="1285" spans="1:10" ht="12.75">
      <c r="A1285" t="s">
        <v>5697</v>
      </c>
      <c r="B1285" t="s">
        <v>447</v>
      </c>
      <c r="C1285" t="s">
        <v>447</v>
      </c>
      <c r="D1285" t="s">
        <v>447</v>
      </c>
      <c r="E1285" t="b">
        <v>0</v>
      </c>
      <c r="F1285" t="s">
        <v>447</v>
      </c>
      <c r="G1285" t="s">
        <v>447</v>
      </c>
      <c r="H1285" t="s">
        <v>447</v>
      </c>
      <c r="I1285" t="s">
        <v>447</v>
      </c>
      <c r="J1285" t="s">
        <v>447</v>
      </c>
    </row>
    <row r="1286" spans="1:10" ht="12.75">
      <c r="A1286" t="s">
        <v>5698</v>
      </c>
      <c r="B1286" t="s">
        <v>447</v>
      </c>
      <c r="C1286" t="s">
        <v>447</v>
      </c>
      <c r="D1286" t="s">
        <v>447</v>
      </c>
      <c r="E1286" t="b">
        <v>0</v>
      </c>
      <c r="F1286" t="s">
        <v>447</v>
      </c>
      <c r="G1286" t="s">
        <v>447</v>
      </c>
      <c r="H1286" t="s">
        <v>447</v>
      </c>
      <c r="I1286" t="s">
        <v>447</v>
      </c>
      <c r="J1286" t="s">
        <v>447</v>
      </c>
    </row>
    <row r="1287" spans="1:10" ht="12.75">
      <c r="A1287" t="s">
        <v>5699</v>
      </c>
      <c r="B1287" t="s">
        <v>447</v>
      </c>
      <c r="C1287" t="s">
        <v>447</v>
      </c>
      <c r="D1287" t="s">
        <v>447</v>
      </c>
      <c r="E1287" t="b">
        <v>0</v>
      </c>
      <c r="F1287" t="s">
        <v>447</v>
      </c>
      <c r="G1287" t="s">
        <v>447</v>
      </c>
      <c r="H1287" t="s">
        <v>447</v>
      </c>
      <c r="I1287" t="s">
        <v>447</v>
      </c>
      <c r="J1287" t="s">
        <v>447</v>
      </c>
    </row>
    <row r="1288" spans="1:10" ht="12.75">
      <c r="A1288" t="s">
        <v>5700</v>
      </c>
      <c r="B1288" t="s">
        <v>447</v>
      </c>
      <c r="C1288" t="s">
        <v>447</v>
      </c>
      <c r="D1288" t="s">
        <v>447</v>
      </c>
      <c r="E1288" t="b">
        <v>0</v>
      </c>
      <c r="F1288" t="s">
        <v>447</v>
      </c>
      <c r="G1288" t="s">
        <v>447</v>
      </c>
      <c r="H1288" t="s">
        <v>447</v>
      </c>
      <c r="I1288" t="s">
        <v>447</v>
      </c>
      <c r="J1288" t="s">
        <v>447</v>
      </c>
    </row>
    <row r="1289" spans="1:10" ht="12.75">
      <c r="A1289" t="s">
        <v>5701</v>
      </c>
      <c r="B1289" t="s">
        <v>447</v>
      </c>
      <c r="C1289" t="s">
        <v>447</v>
      </c>
      <c r="D1289" t="s">
        <v>447</v>
      </c>
      <c r="E1289" t="b">
        <v>0</v>
      </c>
      <c r="F1289" t="s">
        <v>447</v>
      </c>
      <c r="G1289" t="s">
        <v>447</v>
      </c>
      <c r="H1289" t="s">
        <v>447</v>
      </c>
      <c r="I1289" t="s">
        <v>447</v>
      </c>
      <c r="J1289" t="s">
        <v>447</v>
      </c>
    </row>
    <row r="1290" spans="1:10" ht="12.75">
      <c r="A1290" t="s">
        <v>5702</v>
      </c>
      <c r="B1290" t="s">
        <v>447</v>
      </c>
      <c r="C1290" t="s">
        <v>447</v>
      </c>
      <c r="D1290" t="s">
        <v>447</v>
      </c>
      <c r="E1290" t="b">
        <v>0</v>
      </c>
      <c r="F1290" t="s">
        <v>447</v>
      </c>
      <c r="G1290" t="s">
        <v>447</v>
      </c>
      <c r="H1290" t="s">
        <v>447</v>
      </c>
      <c r="I1290" t="s">
        <v>447</v>
      </c>
      <c r="J1290" t="s">
        <v>447</v>
      </c>
    </row>
    <row r="1291" spans="1:10" ht="12.75">
      <c r="A1291" t="s">
        <v>5703</v>
      </c>
      <c r="B1291" t="s">
        <v>447</v>
      </c>
      <c r="C1291" t="s">
        <v>447</v>
      </c>
      <c r="D1291" t="s">
        <v>447</v>
      </c>
      <c r="E1291" t="b">
        <v>0</v>
      </c>
      <c r="F1291" t="s">
        <v>447</v>
      </c>
      <c r="G1291" t="s">
        <v>447</v>
      </c>
      <c r="H1291" t="s">
        <v>447</v>
      </c>
      <c r="I1291" t="s">
        <v>447</v>
      </c>
      <c r="J1291" t="s">
        <v>447</v>
      </c>
    </row>
    <row r="1292" spans="1:10" ht="12.75">
      <c r="A1292" t="s">
        <v>5704</v>
      </c>
      <c r="B1292" t="s">
        <v>447</v>
      </c>
      <c r="C1292" t="s">
        <v>447</v>
      </c>
      <c r="D1292" t="s">
        <v>447</v>
      </c>
      <c r="E1292" t="b">
        <v>0</v>
      </c>
      <c r="F1292" t="s">
        <v>447</v>
      </c>
      <c r="G1292" t="s">
        <v>447</v>
      </c>
      <c r="H1292" t="s">
        <v>447</v>
      </c>
      <c r="I1292" t="s">
        <v>447</v>
      </c>
      <c r="J1292" t="s">
        <v>447</v>
      </c>
    </row>
    <row r="1293" spans="1:10" ht="12.75">
      <c r="A1293" t="s">
        <v>5705</v>
      </c>
      <c r="B1293" t="s">
        <v>447</v>
      </c>
      <c r="C1293" t="s">
        <v>447</v>
      </c>
      <c r="D1293" t="s">
        <v>447</v>
      </c>
      <c r="E1293" t="b">
        <v>0</v>
      </c>
      <c r="F1293" t="s">
        <v>447</v>
      </c>
      <c r="G1293" t="s">
        <v>447</v>
      </c>
      <c r="H1293" t="s">
        <v>447</v>
      </c>
      <c r="I1293" t="s">
        <v>447</v>
      </c>
      <c r="J1293" t="s">
        <v>447</v>
      </c>
    </row>
    <row r="1294" spans="1:10" ht="12.75">
      <c r="A1294" t="s">
        <v>5706</v>
      </c>
      <c r="B1294" t="s">
        <v>447</v>
      </c>
      <c r="C1294" t="s">
        <v>447</v>
      </c>
      <c r="D1294" t="s">
        <v>447</v>
      </c>
      <c r="E1294" t="b">
        <v>0</v>
      </c>
      <c r="F1294" t="s">
        <v>447</v>
      </c>
      <c r="G1294" t="s">
        <v>447</v>
      </c>
      <c r="H1294" t="s">
        <v>447</v>
      </c>
      <c r="I1294" t="s">
        <v>447</v>
      </c>
      <c r="J1294" t="s">
        <v>447</v>
      </c>
    </row>
    <row r="1295" spans="1:10" ht="12.75">
      <c r="A1295" t="s">
        <v>5707</v>
      </c>
      <c r="B1295" t="s">
        <v>447</v>
      </c>
      <c r="C1295" t="s">
        <v>447</v>
      </c>
      <c r="D1295" t="s">
        <v>447</v>
      </c>
      <c r="E1295" t="b">
        <v>0</v>
      </c>
      <c r="F1295" t="s">
        <v>447</v>
      </c>
      <c r="G1295" t="s">
        <v>447</v>
      </c>
      <c r="H1295" t="s">
        <v>447</v>
      </c>
      <c r="I1295" t="s">
        <v>447</v>
      </c>
      <c r="J1295" t="s">
        <v>447</v>
      </c>
    </row>
    <row r="1296" spans="1:10" ht="12.75">
      <c r="A1296" t="s">
        <v>5708</v>
      </c>
      <c r="B1296" t="s">
        <v>447</v>
      </c>
      <c r="C1296" t="s">
        <v>447</v>
      </c>
      <c r="D1296" t="s">
        <v>447</v>
      </c>
      <c r="E1296" t="b">
        <v>0</v>
      </c>
      <c r="F1296" t="s">
        <v>447</v>
      </c>
      <c r="G1296" t="s">
        <v>447</v>
      </c>
      <c r="H1296" t="s">
        <v>447</v>
      </c>
      <c r="I1296" t="s">
        <v>447</v>
      </c>
      <c r="J1296" t="s">
        <v>447</v>
      </c>
    </row>
    <row r="1297" spans="1:10" ht="12.75">
      <c r="A1297" t="s">
        <v>5709</v>
      </c>
      <c r="B1297" t="s">
        <v>447</v>
      </c>
      <c r="C1297" t="s">
        <v>447</v>
      </c>
      <c r="D1297" t="s">
        <v>447</v>
      </c>
      <c r="E1297" t="b">
        <v>0</v>
      </c>
      <c r="F1297" t="s">
        <v>447</v>
      </c>
      <c r="G1297" t="s">
        <v>447</v>
      </c>
      <c r="H1297" t="s">
        <v>447</v>
      </c>
      <c r="I1297" t="s">
        <v>447</v>
      </c>
      <c r="J1297" t="s">
        <v>447</v>
      </c>
    </row>
    <row r="1298" spans="1:10" ht="12.75">
      <c r="A1298" t="s">
        <v>5710</v>
      </c>
      <c r="B1298" t="s">
        <v>447</v>
      </c>
      <c r="C1298" t="s">
        <v>447</v>
      </c>
      <c r="D1298" t="s">
        <v>447</v>
      </c>
      <c r="E1298" t="b">
        <v>0</v>
      </c>
      <c r="F1298" t="s">
        <v>447</v>
      </c>
      <c r="G1298" t="s">
        <v>447</v>
      </c>
      <c r="H1298" t="s">
        <v>447</v>
      </c>
      <c r="I1298" t="s">
        <v>447</v>
      </c>
      <c r="J1298" t="s">
        <v>447</v>
      </c>
    </row>
    <row r="1299" spans="1:10" ht="12.75">
      <c r="A1299" t="s">
        <v>5711</v>
      </c>
      <c r="B1299" t="s">
        <v>447</v>
      </c>
      <c r="C1299" t="s">
        <v>447</v>
      </c>
      <c r="D1299" t="s">
        <v>447</v>
      </c>
      <c r="E1299" t="b">
        <v>0</v>
      </c>
      <c r="F1299" t="s">
        <v>447</v>
      </c>
      <c r="G1299" t="s">
        <v>447</v>
      </c>
      <c r="H1299" t="s">
        <v>447</v>
      </c>
      <c r="I1299" t="s">
        <v>447</v>
      </c>
      <c r="J1299" t="s">
        <v>447</v>
      </c>
    </row>
    <row r="1300" spans="1:10" ht="12.75">
      <c r="A1300" t="s">
        <v>5712</v>
      </c>
      <c r="B1300" t="s">
        <v>447</v>
      </c>
      <c r="C1300" t="s">
        <v>447</v>
      </c>
      <c r="D1300" t="s">
        <v>447</v>
      </c>
      <c r="E1300" t="b">
        <v>0</v>
      </c>
      <c r="F1300" t="s">
        <v>447</v>
      </c>
      <c r="G1300" t="s">
        <v>447</v>
      </c>
      <c r="H1300" t="s">
        <v>447</v>
      </c>
      <c r="I1300" t="s">
        <v>447</v>
      </c>
      <c r="J1300" t="s">
        <v>447</v>
      </c>
    </row>
    <row r="1301" spans="1:10" ht="12.75">
      <c r="A1301" t="s">
        <v>5713</v>
      </c>
      <c r="B1301" t="s">
        <v>447</v>
      </c>
      <c r="C1301" t="s">
        <v>447</v>
      </c>
      <c r="D1301" t="s">
        <v>447</v>
      </c>
      <c r="E1301" t="b">
        <v>0</v>
      </c>
      <c r="F1301" t="s">
        <v>447</v>
      </c>
      <c r="G1301" t="s">
        <v>447</v>
      </c>
      <c r="H1301" t="s">
        <v>447</v>
      </c>
      <c r="I1301" t="s">
        <v>447</v>
      </c>
      <c r="J1301" t="s">
        <v>447</v>
      </c>
    </row>
    <row r="1302" spans="1:10" ht="12.75">
      <c r="A1302" t="s">
        <v>5714</v>
      </c>
      <c r="B1302" t="s">
        <v>447</v>
      </c>
      <c r="C1302" t="s">
        <v>447</v>
      </c>
      <c r="D1302" t="s">
        <v>447</v>
      </c>
      <c r="E1302" t="b">
        <v>0</v>
      </c>
      <c r="F1302" t="s">
        <v>447</v>
      </c>
      <c r="G1302" t="s">
        <v>447</v>
      </c>
      <c r="H1302" t="s">
        <v>447</v>
      </c>
      <c r="I1302" t="s">
        <v>447</v>
      </c>
      <c r="J1302" t="s">
        <v>447</v>
      </c>
    </row>
    <row r="1303" spans="1:10" ht="12.75">
      <c r="A1303" t="s">
        <v>5715</v>
      </c>
      <c r="B1303" t="s">
        <v>447</v>
      </c>
      <c r="C1303" t="s">
        <v>447</v>
      </c>
      <c r="D1303" t="s">
        <v>447</v>
      </c>
      <c r="E1303" t="b">
        <v>0</v>
      </c>
      <c r="F1303" t="s">
        <v>447</v>
      </c>
      <c r="G1303" t="s">
        <v>447</v>
      </c>
      <c r="H1303" t="s">
        <v>447</v>
      </c>
      <c r="I1303" t="s">
        <v>447</v>
      </c>
      <c r="J1303" t="s">
        <v>447</v>
      </c>
    </row>
    <row r="1304" spans="1:10" ht="12.75">
      <c r="A1304" t="s">
        <v>5716</v>
      </c>
      <c r="B1304" t="s">
        <v>447</v>
      </c>
      <c r="C1304" t="s">
        <v>447</v>
      </c>
      <c r="D1304" t="s">
        <v>447</v>
      </c>
      <c r="E1304" t="b">
        <v>0</v>
      </c>
      <c r="F1304" t="s">
        <v>447</v>
      </c>
      <c r="G1304" t="s">
        <v>447</v>
      </c>
      <c r="H1304" t="s">
        <v>447</v>
      </c>
      <c r="I1304" t="s">
        <v>447</v>
      </c>
      <c r="J1304" t="s">
        <v>447</v>
      </c>
    </row>
    <row r="1305" spans="1:10" ht="12.75">
      <c r="A1305" t="s">
        <v>5717</v>
      </c>
      <c r="B1305" t="s">
        <v>447</v>
      </c>
      <c r="C1305" t="s">
        <v>447</v>
      </c>
      <c r="D1305" t="s">
        <v>447</v>
      </c>
      <c r="E1305" t="b">
        <v>0</v>
      </c>
      <c r="F1305" t="s">
        <v>447</v>
      </c>
      <c r="G1305" t="s">
        <v>447</v>
      </c>
      <c r="H1305" t="s">
        <v>447</v>
      </c>
      <c r="I1305" t="s">
        <v>447</v>
      </c>
      <c r="J1305" t="s">
        <v>447</v>
      </c>
    </row>
    <row r="1306" spans="1:10" ht="12.75">
      <c r="A1306" t="s">
        <v>5718</v>
      </c>
      <c r="B1306" t="s">
        <v>447</v>
      </c>
      <c r="C1306" t="s">
        <v>447</v>
      </c>
      <c r="D1306" t="s">
        <v>447</v>
      </c>
      <c r="E1306" t="b">
        <v>0</v>
      </c>
      <c r="F1306" t="s">
        <v>447</v>
      </c>
      <c r="G1306" t="s">
        <v>447</v>
      </c>
      <c r="H1306" t="s">
        <v>447</v>
      </c>
      <c r="I1306" t="s">
        <v>447</v>
      </c>
      <c r="J1306" t="s">
        <v>447</v>
      </c>
    </row>
    <row r="1307" spans="1:10" ht="12.75">
      <c r="A1307" t="s">
        <v>5719</v>
      </c>
      <c r="B1307" t="s">
        <v>447</v>
      </c>
      <c r="C1307" t="s">
        <v>447</v>
      </c>
      <c r="D1307" t="s">
        <v>447</v>
      </c>
      <c r="E1307" t="b">
        <v>0</v>
      </c>
      <c r="F1307" t="s">
        <v>447</v>
      </c>
      <c r="G1307" t="s">
        <v>447</v>
      </c>
      <c r="H1307" t="s">
        <v>447</v>
      </c>
      <c r="I1307" t="s">
        <v>447</v>
      </c>
      <c r="J1307" t="s">
        <v>447</v>
      </c>
    </row>
    <row r="1308" spans="1:10" ht="12.75">
      <c r="A1308" t="s">
        <v>5720</v>
      </c>
      <c r="B1308" t="s">
        <v>447</v>
      </c>
      <c r="C1308" t="s">
        <v>447</v>
      </c>
      <c r="D1308" t="s">
        <v>447</v>
      </c>
      <c r="E1308" t="b">
        <v>0</v>
      </c>
      <c r="F1308" t="s">
        <v>447</v>
      </c>
      <c r="G1308" t="s">
        <v>447</v>
      </c>
      <c r="H1308" t="s">
        <v>447</v>
      </c>
      <c r="I1308" t="s">
        <v>447</v>
      </c>
      <c r="J1308" t="s">
        <v>447</v>
      </c>
    </row>
    <row r="1309" spans="1:10" ht="12.75">
      <c r="A1309" t="s">
        <v>5721</v>
      </c>
      <c r="B1309" t="s">
        <v>447</v>
      </c>
      <c r="C1309" t="s">
        <v>447</v>
      </c>
      <c r="D1309" t="s">
        <v>447</v>
      </c>
      <c r="E1309" t="b">
        <v>0</v>
      </c>
      <c r="F1309" t="s">
        <v>447</v>
      </c>
      <c r="G1309" t="s">
        <v>447</v>
      </c>
      <c r="H1309" t="s">
        <v>447</v>
      </c>
      <c r="I1309" t="s">
        <v>447</v>
      </c>
      <c r="J1309" t="s">
        <v>447</v>
      </c>
    </row>
    <row r="1310" spans="1:10" ht="12.75">
      <c r="A1310" t="s">
        <v>5722</v>
      </c>
      <c r="B1310" t="s">
        <v>447</v>
      </c>
      <c r="C1310" t="s">
        <v>447</v>
      </c>
      <c r="D1310" t="s">
        <v>447</v>
      </c>
      <c r="E1310" t="b">
        <v>0</v>
      </c>
      <c r="F1310" t="s">
        <v>447</v>
      </c>
      <c r="G1310" t="s">
        <v>447</v>
      </c>
      <c r="H1310" t="s">
        <v>447</v>
      </c>
      <c r="I1310" t="s">
        <v>447</v>
      </c>
      <c r="J1310" t="s">
        <v>447</v>
      </c>
    </row>
    <row r="1311" spans="1:10" ht="12.75">
      <c r="A1311" t="s">
        <v>5723</v>
      </c>
      <c r="B1311" t="s">
        <v>447</v>
      </c>
      <c r="C1311" t="s">
        <v>447</v>
      </c>
      <c r="D1311" t="s">
        <v>447</v>
      </c>
      <c r="E1311" t="b">
        <v>0</v>
      </c>
      <c r="F1311" t="s">
        <v>447</v>
      </c>
      <c r="G1311" t="s">
        <v>447</v>
      </c>
      <c r="H1311" t="s">
        <v>447</v>
      </c>
      <c r="I1311" t="s">
        <v>447</v>
      </c>
      <c r="J1311" t="s">
        <v>447</v>
      </c>
    </row>
    <row r="1312" spans="1:10" ht="12.75">
      <c r="A1312" t="s">
        <v>5724</v>
      </c>
      <c r="B1312" t="s">
        <v>447</v>
      </c>
      <c r="C1312" t="s">
        <v>447</v>
      </c>
      <c r="D1312" t="s">
        <v>447</v>
      </c>
      <c r="E1312" t="b">
        <v>0</v>
      </c>
      <c r="F1312" t="s">
        <v>447</v>
      </c>
      <c r="G1312" t="s">
        <v>447</v>
      </c>
      <c r="H1312" t="s">
        <v>447</v>
      </c>
      <c r="I1312" t="s">
        <v>447</v>
      </c>
      <c r="J1312" t="s">
        <v>447</v>
      </c>
    </row>
    <row r="1313" spans="1:10" ht="12.75">
      <c r="A1313" t="s">
        <v>5725</v>
      </c>
      <c r="B1313" t="s">
        <v>447</v>
      </c>
      <c r="C1313" t="s">
        <v>447</v>
      </c>
      <c r="D1313" t="s">
        <v>447</v>
      </c>
      <c r="E1313" t="b">
        <v>0</v>
      </c>
      <c r="F1313" t="s">
        <v>447</v>
      </c>
      <c r="G1313" t="s">
        <v>447</v>
      </c>
      <c r="H1313" t="s">
        <v>447</v>
      </c>
      <c r="I1313" t="s">
        <v>447</v>
      </c>
      <c r="J1313" t="s">
        <v>447</v>
      </c>
    </row>
    <row r="1314" spans="1:10" ht="12.75">
      <c r="A1314" t="s">
        <v>5726</v>
      </c>
      <c r="B1314" t="s">
        <v>447</v>
      </c>
      <c r="C1314" t="s">
        <v>447</v>
      </c>
      <c r="D1314" t="s">
        <v>447</v>
      </c>
      <c r="E1314" t="b">
        <v>0</v>
      </c>
      <c r="F1314" t="s">
        <v>447</v>
      </c>
      <c r="G1314" t="s">
        <v>447</v>
      </c>
      <c r="H1314" t="s">
        <v>447</v>
      </c>
      <c r="I1314" t="s">
        <v>447</v>
      </c>
      <c r="J1314" t="s">
        <v>447</v>
      </c>
    </row>
    <row r="1315" spans="1:10" ht="12.75">
      <c r="A1315" t="s">
        <v>5727</v>
      </c>
      <c r="B1315" t="s">
        <v>447</v>
      </c>
      <c r="C1315" t="s">
        <v>447</v>
      </c>
      <c r="D1315" t="s">
        <v>447</v>
      </c>
      <c r="E1315" t="b">
        <v>0</v>
      </c>
      <c r="F1315" t="s">
        <v>447</v>
      </c>
      <c r="G1315" t="s">
        <v>447</v>
      </c>
      <c r="H1315" t="s">
        <v>447</v>
      </c>
      <c r="I1315" t="s">
        <v>447</v>
      </c>
      <c r="J1315" t="s">
        <v>447</v>
      </c>
    </row>
    <row r="1316" spans="1:10" ht="12.75">
      <c r="A1316" t="s">
        <v>5728</v>
      </c>
      <c r="B1316" t="s">
        <v>447</v>
      </c>
      <c r="C1316" t="s">
        <v>447</v>
      </c>
      <c r="D1316" t="s">
        <v>447</v>
      </c>
      <c r="E1316" t="b">
        <v>0</v>
      </c>
      <c r="F1316" t="s">
        <v>447</v>
      </c>
      <c r="G1316" t="s">
        <v>447</v>
      </c>
      <c r="H1316" t="s">
        <v>447</v>
      </c>
      <c r="I1316" t="s">
        <v>447</v>
      </c>
      <c r="J1316" t="s">
        <v>447</v>
      </c>
    </row>
    <row r="1317" spans="1:10" ht="12.75">
      <c r="A1317" t="s">
        <v>5729</v>
      </c>
      <c r="B1317" t="s">
        <v>447</v>
      </c>
      <c r="C1317" t="s">
        <v>447</v>
      </c>
      <c r="D1317" t="s">
        <v>447</v>
      </c>
      <c r="E1317" t="b">
        <v>0</v>
      </c>
      <c r="F1317" t="s">
        <v>447</v>
      </c>
      <c r="G1317" t="s">
        <v>447</v>
      </c>
      <c r="H1317" t="s">
        <v>447</v>
      </c>
      <c r="I1317" t="s">
        <v>447</v>
      </c>
      <c r="J1317" t="s">
        <v>447</v>
      </c>
    </row>
    <row r="1318" spans="1:10" ht="12.75">
      <c r="A1318" t="s">
        <v>5730</v>
      </c>
      <c r="B1318" t="s">
        <v>447</v>
      </c>
      <c r="C1318" t="s">
        <v>447</v>
      </c>
      <c r="D1318" t="s">
        <v>447</v>
      </c>
      <c r="E1318" t="b">
        <v>0</v>
      </c>
      <c r="F1318" t="s">
        <v>447</v>
      </c>
      <c r="G1318" t="s">
        <v>447</v>
      </c>
      <c r="H1318" t="s">
        <v>447</v>
      </c>
      <c r="I1318" t="s">
        <v>447</v>
      </c>
      <c r="J1318" t="s">
        <v>447</v>
      </c>
    </row>
    <row r="1319" spans="1:10" ht="12.75">
      <c r="A1319" t="s">
        <v>5731</v>
      </c>
      <c r="B1319" t="s">
        <v>447</v>
      </c>
      <c r="C1319" t="s">
        <v>447</v>
      </c>
      <c r="D1319" t="s">
        <v>447</v>
      </c>
      <c r="E1319" t="b">
        <v>0</v>
      </c>
      <c r="F1319" t="s">
        <v>447</v>
      </c>
      <c r="G1319" t="s">
        <v>447</v>
      </c>
      <c r="H1319" t="s">
        <v>447</v>
      </c>
      <c r="I1319" t="s">
        <v>447</v>
      </c>
      <c r="J1319" t="s">
        <v>447</v>
      </c>
    </row>
    <row r="1320" spans="1:10" ht="12.75">
      <c r="A1320" t="s">
        <v>5732</v>
      </c>
      <c r="B1320" t="s">
        <v>447</v>
      </c>
      <c r="C1320" t="s">
        <v>447</v>
      </c>
      <c r="D1320" t="s">
        <v>447</v>
      </c>
      <c r="E1320" t="b">
        <v>0</v>
      </c>
      <c r="F1320" t="s">
        <v>447</v>
      </c>
      <c r="G1320" t="s">
        <v>447</v>
      </c>
      <c r="H1320" t="s">
        <v>447</v>
      </c>
      <c r="I1320" t="s">
        <v>447</v>
      </c>
      <c r="J1320" t="s">
        <v>447</v>
      </c>
    </row>
    <row r="1321" spans="1:10" ht="12.75">
      <c r="A1321" t="s">
        <v>5733</v>
      </c>
      <c r="B1321" t="s">
        <v>447</v>
      </c>
      <c r="C1321" t="s">
        <v>447</v>
      </c>
      <c r="D1321" t="s">
        <v>447</v>
      </c>
      <c r="E1321" t="b">
        <v>0</v>
      </c>
      <c r="F1321" t="s">
        <v>447</v>
      </c>
      <c r="G1321" t="s">
        <v>447</v>
      </c>
      <c r="H1321" t="s">
        <v>447</v>
      </c>
      <c r="I1321" t="s">
        <v>447</v>
      </c>
      <c r="J1321" t="s">
        <v>447</v>
      </c>
    </row>
    <row r="1322" spans="1:10" ht="12.75">
      <c r="A1322" t="s">
        <v>5734</v>
      </c>
      <c r="B1322" t="s">
        <v>447</v>
      </c>
      <c r="C1322" t="s">
        <v>447</v>
      </c>
      <c r="D1322" t="s">
        <v>447</v>
      </c>
      <c r="E1322" t="b">
        <v>0</v>
      </c>
      <c r="F1322" t="s">
        <v>447</v>
      </c>
      <c r="G1322" t="s">
        <v>447</v>
      </c>
      <c r="H1322" t="s">
        <v>447</v>
      </c>
      <c r="I1322" t="s">
        <v>447</v>
      </c>
      <c r="J1322" t="s">
        <v>447</v>
      </c>
    </row>
    <row r="1323" spans="1:10" ht="12.75">
      <c r="A1323" t="s">
        <v>5735</v>
      </c>
      <c r="B1323" t="s">
        <v>447</v>
      </c>
      <c r="C1323" t="s">
        <v>447</v>
      </c>
      <c r="D1323" t="s">
        <v>447</v>
      </c>
      <c r="E1323" t="b">
        <v>0</v>
      </c>
      <c r="F1323" t="s">
        <v>447</v>
      </c>
      <c r="G1323" t="s">
        <v>447</v>
      </c>
      <c r="H1323" t="s">
        <v>447</v>
      </c>
      <c r="I1323" t="s">
        <v>447</v>
      </c>
      <c r="J1323" t="s">
        <v>447</v>
      </c>
    </row>
    <row r="1324" spans="1:10" ht="12.75">
      <c r="A1324" t="s">
        <v>5736</v>
      </c>
      <c r="B1324" t="s">
        <v>447</v>
      </c>
      <c r="C1324" t="s">
        <v>447</v>
      </c>
      <c r="D1324" t="s">
        <v>447</v>
      </c>
      <c r="E1324" t="b">
        <v>0</v>
      </c>
      <c r="F1324" t="s">
        <v>447</v>
      </c>
      <c r="G1324" t="s">
        <v>447</v>
      </c>
      <c r="H1324" t="s">
        <v>447</v>
      </c>
      <c r="I1324" t="s">
        <v>447</v>
      </c>
      <c r="J1324" t="s">
        <v>447</v>
      </c>
    </row>
    <row r="1325" spans="1:10" ht="12.75">
      <c r="A1325" t="s">
        <v>5737</v>
      </c>
      <c r="B1325" t="s">
        <v>447</v>
      </c>
      <c r="C1325" t="s">
        <v>447</v>
      </c>
      <c r="D1325" t="s">
        <v>447</v>
      </c>
      <c r="E1325" t="b">
        <v>0</v>
      </c>
      <c r="F1325" t="s">
        <v>447</v>
      </c>
      <c r="G1325" t="s">
        <v>447</v>
      </c>
      <c r="H1325" t="s">
        <v>447</v>
      </c>
      <c r="I1325" t="s">
        <v>447</v>
      </c>
      <c r="J1325" t="s">
        <v>447</v>
      </c>
    </row>
    <row r="1326" spans="1:10" ht="12.75">
      <c r="A1326" t="s">
        <v>5738</v>
      </c>
      <c r="B1326" t="s">
        <v>447</v>
      </c>
      <c r="C1326" t="s">
        <v>447</v>
      </c>
      <c r="D1326" t="s">
        <v>447</v>
      </c>
      <c r="E1326" t="b">
        <v>0</v>
      </c>
      <c r="F1326" t="s">
        <v>447</v>
      </c>
      <c r="G1326" t="s">
        <v>447</v>
      </c>
      <c r="H1326" t="s">
        <v>447</v>
      </c>
      <c r="I1326" t="s">
        <v>447</v>
      </c>
      <c r="J1326" t="s">
        <v>447</v>
      </c>
    </row>
    <row r="1327" spans="1:10" ht="12.75">
      <c r="A1327" t="s">
        <v>5739</v>
      </c>
      <c r="B1327" t="s">
        <v>447</v>
      </c>
      <c r="C1327" t="s">
        <v>447</v>
      </c>
      <c r="D1327" t="s">
        <v>447</v>
      </c>
      <c r="E1327" t="b">
        <v>0</v>
      </c>
      <c r="F1327" t="s">
        <v>447</v>
      </c>
      <c r="G1327" t="s">
        <v>447</v>
      </c>
      <c r="H1327" t="s">
        <v>447</v>
      </c>
      <c r="I1327" t="s">
        <v>447</v>
      </c>
      <c r="J1327" t="s">
        <v>447</v>
      </c>
    </row>
    <row r="1328" spans="1:10" ht="12.75">
      <c r="A1328" t="s">
        <v>5740</v>
      </c>
      <c r="B1328" t="s">
        <v>447</v>
      </c>
      <c r="C1328" t="s">
        <v>447</v>
      </c>
      <c r="D1328" t="s">
        <v>447</v>
      </c>
      <c r="E1328" t="b">
        <v>0</v>
      </c>
      <c r="F1328" t="s">
        <v>447</v>
      </c>
      <c r="G1328" t="s">
        <v>447</v>
      </c>
      <c r="H1328" t="s">
        <v>447</v>
      </c>
      <c r="I1328" t="s">
        <v>447</v>
      </c>
      <c r="J1328" t="s">
        <v>447</v>
      </c>
    </row>
    <row r="1329" spans="1:10" ht="12.75">
      <c r="A1329" t="s">
        <v>5741</v>
      </c>
      <c r="B1329" t="s">
        <v>447</v>
      </c>
      <c r="C1329" t="s">
        <v>447</v>
      </c>
      <c r="D1329" t="s">
        <v>447</v>
      </c>
      <c r="E1329" t="b">
        <v>0</v>
      </c>
      <c r="F1329" t="s">
        <v>447</v>
      </c>
      <c r="G1329" t="s">
        <v>447</v>
      </c>
      <c r="H1329" t="s">
        <v>447</v>
      </c>
      <c r="I1329" t="s">
        <v>447</v>
      </c>
      <c r="J1329" t="s">
        <v>447</v>
      </c>
    </row>
    <row r="1330" spans="1:10" ht="12.75">
      <c r="A1330" t="s">
        <v>5742</v>
      </c>
      <c r="B1330" t="s">
        <v>447</v>
      </c>
      <c r="C1330" t="s">
        <v>447</v>
      </c>
      <c r="D1330" t="s">
        <v>447</v>
      </c>
      <c r="E1330" t="b">
        <v>0</v>
      </c>
      <c r="F1330" t="s">
        <v>447</v>
      </c>
      <c r="G1330" t="s">
        <v>447</v>
      </c>
      <c r="H1330" t="s">
        <v>447</v>
      </c>
      <c r="I1330" t="s">
        <v>447</v>
      </c>
      <c r="J1330" t="s">
        <v>447</v>
      </c>
    </row>
    <row r="1331" spans="1:10" ht="12.75">
      <c r="A1331" t="s">
        <v>5743</v>
      </c>
      <c r="B1331" t="s">
        <v>447</v>
      </c>
      <c r="C1331" t="s">
        <v>447</v>
      </c>
      <c r="D1331" t="s">
        <v>447</v>
      </c>
      <c r="E1331" t="b">
        <v>0</v>
      </c>
      <c r="F1331" t="s">
        <v>447</v>
      </c>
      <c r="G1331" t="s">
        <v>447</v>
      </c>
      <c r="H1331" t="s">
        <v>447</v>
      </c>
      <c r="I1331" t="s">
        <v>447</v>
      </c>
      <c r="J1331" t="s">
        <v>447</v>
      </c>
    </row>
    <row r="1332" spans="1:10" ht="12.75">
      <c r="A1332" t="s">
        <v>5744</v>
      </c>
      <c r="B1332" t="s">
        <v>447</v>
      </c>
      <c r="C1332" t="s">
        <v>447</v>
      </c>
      <c r="D1332" t="s">
        <v>447</v>
      </c>
      <c r="E1332" t="b">
        <v>0</v>
      </c>
      <c r="F1332" t="s">
        <v>447</v>
      </c>
      <c r="G1332" t="s">
        <v>447</v>
      </c>
      <c r="H1332" t="s">
        <v>447</v>
      </c>
      <c r="I1332" t="s">
        <v>447</v>
      </c>
      <c r="J1332" t="s">
        <v>447</v>
      </c>
    </row>
    <row r="1333" spans="1:10" ht="12.75">
      <c r="A1333" t="s">
        <v>5745</v>
      </c>
      <c r="B1333" t="s">
        <v>447</v>
      </c>
      <c r="C1333" t="s">
        <v>447</v>
      </c>
      <c r="D1333" t="s">
        <v>447</v>
      </c>
      <c r="E1333" t="b">
        <v>0</v>
      </c>
      <c r="F1333" t="s">
        <v>447</v>
      </c>
      <c r="G1333" t="s">
        <v>447</v>
      </c>
      <c r="H1333" t="s">
        <v>447</v>
      </c>
      <c r="I1333" t="s">
        <v>447</v>
      </c>
      <c r="J1333" t="s">
        <v>447</v>
      </c>
    </row>
    <row r="1334" spans="1:10" ht="12.75">
      <c r="A1334" t="s">
        <v>5746</v>
      </c>
      <c r="B1334" t="s">
        <v>447</v>
      </c>
      <c r="C1334" t="s">
        <v>447</v>
      </c>
      <c r="D1334" t="s">
        <v>447</v>
      </c>
      <c r="E1334" t="b">
        <v>0</v>
      </c>
      <c r="F1334" t="s">
        <v>447</v>
      </c>
      <c r="G1334" t="s">
        <v>447</v>
      </c>
      <c r="H1334" t="s">
        <v>447</v>
      </c>
      <c r="I1334" t="s">
        <v>447</v>
      </c>
      <c r="J1334" t="s">
        <v>447</v>
      </c>
    </row>
    <row r="1335" spans="1:10" ht="12.75">
      <c r="A1335" t="s">
        <v>5747</v>
      </c>
      <c r="B1335" t="s">
        <v>447</v>
      </c>
      <c r="C1335" t="s">
        <v>447</v>
      </c>
      <c r="D1335" t="s">
        <v>447</v>
      </c>
      <c r="E1335" t="b">
        <v>0</v>
      </c>
      <c r="F1335" t="s">
        <v>447</v>
      </c>
      <c r="G1335" t="s">
        <v>447</v>
      </c>
      <c r="H1335" t="s">
        <v>447</v>
      </c>
      <c r="I1335" t="s">
        <v>447</v>
      </c>
      <c r="J1335" t="s">
        <v>447</v>
      </c>
    </row>
    <row r="1336" spans="1:10" ht="12.75">
      <c r="A1336" t="s">
        <v>5748</v>
      </c>
      <c r="B1336" t="s">
        <v>447</v>
      </c>
      <c r="C1336" t="s">
        <v>447</v>
      </c>
      <c r="D1336" t="s">
        <v>447</v>
      </c>
      <c r="E1336" t="b">
        <v>0</v>
      </c>
      <c r="F1336" t="s">
        <v>447</v>
      </c>
      <c r="G1336" t="s">
        <v>447</v>
      </c>
      <c r="H1336" t="s">
        <v>447</v>
      </c>
      <c r="I1336" t="s">
        <v>447</v>
      </c>
      <c r="J1336" t="s">
        <v>447</v>
      </c>
    </row>
    <row r="1337" spans="1:10" ht="12.75">
      <c r="A1337" t="s">
        <v>5749</v>
      </c>
      <c r="B1337" t="s">
        <v>447</v>
      </c>
      <c r="C1337" t="s">
        <v>447</v>
      </c>
      <c r="D1337" t="s">
        <v>447</v>
      </c>
      <c r="E1337" t="b">
        <v>0</v>
      </c>
      <c r="F1337" t="s">
        <v>447</v>
      </c>
      <c r="G1337" t="s">
        <v>447</v>
      </c>
      <c r="H1337" t="s">
        <v>447</v>
      </c>
      <c r="I1337" t="s">
        <v>447</v>
      </c>
      <c r="J1337" t="s">
        <v>447</v>
      </c>
    </row>
    <row r="1338" spans="1:10" ht="12.75">
      <c r="A1338" t="s">
        <v>5750</v>
      </c>
      <c r="B1338" t="s">
        <v>447</v>
      </c>
      <c r="C1338" t="s">
        <v>447</v>
      </c>
      <c r="D1338" t="s">
        <v>447</v>
      </c>
      <c r="E1338" t="b">
        <v>0</v>
      </c>
      <c r="F1338" t="s">
        <v>447</v>
      </c>
      <c r="G1338" t="s">
        <v>447</v>
      </c>
      <c r="H1338" t="s">
        <v>447</v>
      </c>
      <c r="I1338" t="s">
        <v>447</v>
      </c>
      <c r="J1338" t="s">
        <v>447</v>
      </c>
    </row>
    <row r="1339" spans="1:10" ht="12.75">
      <c r="A1339" t="s">
        <v>5751</v>
      </c>
      <c r="B1339" t="s">
        <v>447</v>
      </c>
      <c r="C1339" t="s">
        <v>447</v>
      </c>
      <c r="D1339" t="s">
        <v>447</v>
      </c>
      <c r="E1339" t="b">
        <v>0</v>
      </c>
      <c r="F1339" t="s">
        <v>447</v>
      </c>
      <c r="G1339" t="s">
        <v>447</v>
      </c>
      <c r="H1339" t="s">
        <v>447</v>
      </c>
      <c r="I1339" t="s">
        <v>447</v>
      </c>
      <c r="J1339" t="s">
        <v>447</v>
      </c>
    </row>
    <row r="1340" spans="1:10" ht="12.75">
      <c r="A1340" t="s">
        <v>5752</v>
      </c>
      <c r="B1340" t="s">
        <v>447</v>
      </c>
      <c r="C1340" t="s">
        <v>447</v>
      </c>
      <c r="D1340" t="s">
        <v>447</v>
      </c>
      <c r="E1340" t="b">
        <v>0</v>
      </c>
      <c r="F1340" t="s">
        <v>447</v>
      </c>
      <c r="G1340" t="s">
        <v>447</v>
      </c>
      <c r="H1340" t="s">
        <v>447</v>
      </c>
      <c r="I1340" t="s">
        <v>447</v>
      </c>
      <c r="J1340" t="s">
        <v>447</v>
      </c>
    </row>
    <row r="1341" spans="1:10" ht="12.75">
      <c r="A1341" t="s">
        <v>5753</v>
      </c>
      <c r="B1341" t="s">
        <v>447</v>
      </c>
      <c r="C1341" t="s">
        <v>447</v>
      </c>
      <c r="D1341" t="s">
        <v>447</v>
      </c>
      <c r="E1341" t="b">
        <v>0</v>
      </c>
      <c r="F1341" t="s">
        <v>447</v>
      </c>
      <c r="G1341" t="s">
        <v>447</v>
      </c>
      <c r="H1341" t="s">
        <v>447</v>
      </c>
      <c r="I1341" t="s">
        <v>447</v>
      </c>
      <c r="J1341" t="s">
        <v>447</v>
      </c>
    </row>
    <row r="1342" spans="1:10" ht="12.75">
      <c r="A1342" t="s">
        <v>5754</v>
      </c>
      <c r="B1342" t="s">
        <v>447</v>
      </c>
      <c r="C1342" t="s">
        <v>447</v>
      </c>
      <c r="D1342" t="s">
        <v>447</v>
      </c>
      <c r="E1342" t="b">
        <v>0</v>
      </c>
      <c r="F1342" t="s">
        <v>447</v>
      </c>
      <c r="G1342" t="s">
        <v>447</v>
      </c>
      <c r="H1342" t="s">
        <v>447</v>
      </c>
      <c r="I1342" t="s">
        <v>447</v>
      </c>
      <c r="J1342" t="s">
        <v>447</v>
      </c>
    </row>
    <row r="1343" spans="1:10" ht="12.75">
      <c r="A1343" t="s">
        <v>5755</v>
      </c>
      <c r="B1343" t="s">
        <v>447</v>
      </c>
      <c r="C1343" t="s">
        <v>447</v>
      </c>
      <c r="D1343" t="s">
        <v>447</v>
      </c>
      <c r="E1343" t="b">
        <v>0</v>
      </c>
      <c r="F1343" t="s">
        <v>447</v>
      </c>
      <c r="G1343" t="s">
        <v>447</v>
      </c>
      <c r="H1343" t="s">
        <v>447</v>
      </c>
      <c r="I1343" t="s">
        <v>447</v>
      </c>
      <c r="J1343" t="s">
        <v>447</v>
      </c>
    </row>
    <row r="1344" spans="1:10" ht="12.75">
      <c r="A1344" t="s">
        <v>5756</v>
      </c>
      <c r="B1344" t="s">
        <v>447</v>
      </c>
      <c r="C1344" t="s">
        <v>447</v>
      </c>
      <c r="D1344" t="s">
        <v>447</v>
      </c>
      <c r="E1344" t="b">
        <v>0</v>
      </c>
      <c r="F1344" t="s">
        <v>447</v>
      </c>
      <c r="G1344" t="s">
        <v>447</v>
      </c>
      <c r="H1344" t="s">
        <v>447</v>
      </c>
      <c r="I1344" t="s">
        <v>447</v>
      </c>
      <c r="J1344" t="s">
        <v>447</v>
      </c>
    </row>
    <row r="1345" spans="1:10" ht="12.75">
      <c r="A1345" t="s">
        <v>5757</v>
      </c>
      <c r="B1345" t="s">
        <v>447</v>
      </c>
      <c r="C1345" t="s">
        <v>447</v>
      </c>
      <c r="D1345" t="s">
        <v>447</v>
      </c>
      <c r="E1345" t="b">
        <v>0</v>
      </c>
      <c r="F1345" t="s">
        <v>447</v>
      </c>
      <c r="G1345" t="s">
        <v>447</v>
      </c>
      <c r="H1345" t="s">
        <v>447</v>
      </c>
      <c r="I1345" t="s">
        <v>447</v>
      </c>
      <c r="J1345" t="s">
        <v>447</v>
      </c>
    </row>
    <row r="1346" spans="1:10" ht="12.75">
      <c r="A1346" t="s">
        <v>5758</v>
      </c>
      <c r="B1346" t="s">
        <v>447</v>
      </c>
      <c r="C1346" t="s">
        <v>447</v>
      </c>
      <c r="D1346" t="s">
        <v>447</v>
      </c>
      <c r="E1346" t="b">
        <v>0</v>
      </c>
      <c r="F1346" t="s">
        <v>447</v>
      </c>
      <c r="G1346" t="s">
        <v>447</v>
      </c>
      <c r="H1346" t="s">
        <v>447</v>
      </c>
      <c r="I1346" t="s">
        <v>447</v>
      </c>
      <c r="J1346" t="s">
        <v>447</v>
      </c>
    </row>
    <row r="1347" spans="1:10" ht="12.75">
      <c r="A1347" t="s">
        <v>5759</v>
      </c>
      <c r="B1347" t="s">
        <v>447</v>
      </c>
      <c r="C1347" t="s">
        <v>447</v>
      </c>
      <c r="D1347" t="s">
        <v>447</v>
      </c>
      <c r="E1347" t="b">
        <v>0</v>
      </c>
      <c r="F1347" t="s">
        <v>447</v>
      </c>
      <c r="G1347" t="s">
        <v>447</v>
      </c>
      <c r="H1347" t="s">
        <v>447</v>
      </c>
      <c r="I1347" t="s">
        <v>447</v>
      </c>
      <c r="J1347" t="s">
        <v>447</v>
      </c>
    </row>
    <row r="1348" spans="1:10" ht="12.75">
      <c r="A1348" t="s">
        <v>5760</v>
      </c>
      <c r="B1348" t="s">
        <v>447</v>
      </c>
      <c r="C1348" t="s">
        <v>447</v>
      </c>
      <c r="D1348" t="s">
        <v>447</v>
      </c>
      <c r="E1348" t="b">
        <v>0</v>
      </c>
      <c r="F1348" t="s">
        <v>447</v>
      </c>
      <c r="G1348" t="s">
        <v>447</v>
      </c>
      <c r="H1348" t="s">
        <v>447</v>
      </c>
      <c r="I1348" t="s">
        <v>447</v>
      </c>
      <c r="J1348" t="s">
        <v>447</v>
      </c>
    </row>
    <row r="1349" spans="1:10" ht="12.75">
      <c r="A1349" t="s">
        <v>5761</v>
      </c>
      <c r="B1349" t="s">
        <v>447</v>
      </c>
      <c r="C1349" t="s">
        <v>447</v>
      </c>
      <c r="D1349" t="s">
        <v>447</v>
      </c>
      <c r="E1349" t="b">
        <v>0</v>
      </c>
      <c r="F1349" t="s">
        <v>447</v>
      </c>
      <c r="G1349" t="s">
        <v>447</v>
      </c>
      <c r="H1349" t="s">
        <v>447</v>
      </c>
      <c r="I1349" t="s">
        <v>447</v>
      </c>
      <c r="J1349" t="s">
        <v>447</v>
      </c>
    </row>
    <row r="1350" spans="1:10" ht="12.75">
      <c r="A1350" t="s">
        <v>5762</v>
      </c>
      <c r="B1350" t="s">
        <v>447</v>
      </c>
      <c r="C1350" t="s">
        <v>447</v>
      </c>
      <c r="D1350" t="s">
        <v>447</v>
      </c>
      <c r="E1350" t="b">
        <v>0</v>
      </c>
      <c r="F1350" t="s">
        <v>447</v>
      </c>
      <c r="G1350" t="s">
        <v>447</v>
      </c>
      <c r="H1350" t="s">
        <v>447</v>
      </c>
      <c r="I1350" t="s">
        <v>447</v>
      </c>
      <c r="J1350" t="s">
        <v>447</v>
      </c>
    </row>
    <row r="1351" spans="1:10" ht="12.75">
      <c r="A1351" t="s">
        <v>5763</v>
      </c>
      <c r="B1351" t="s">
        <v>447</v>
      </c>
      <c r="C1351" t="s">
        <v>447</v>
      </c>
      <c r="D1351" t="s">
        <v>447</v>
      </c>
      <c r="E1351" t="b">
        <v>0</v>
      </c>
      <c r="F1351" t="s">
        <v>447</v>
      </c>
      <c r="G1351" t="s">
        <v>447</v>
      </c>
      <c r="H1351" t="s">
        <v>447</v>
      </c>
      <c r="I1351" t="s">
        <v>447</v>
      </c>
      <c r="J1351" t="s">
        <v>447</v>
      </c>
    </row>
    <row r="1352" spans="1:10" ht="12.75">
      <c r="A1352" t="s">
        <v>5764</v>
      </c>
      <c r="B1352" t="s">
        <v>447</v>
      </c>
      <c r="C1352" t="s">
        <v>447</v>
      </c>
      <c r="D1352" t="s">
        <v>447</v>
      </c>
      <c r="E1352" t="b">
        <v>0</v>
      </c>
      <c r="F1352" t="s">
        <v>447</v>
      </c>
      <c r="G1352" t="s">
        <v>447</v>
      </c>
      <c r="H1352" t="s">
        <v>447</v>
      </c>
      <c r="I1352" t="s">
        <v>447</v>
      </c>
      <c r="J1352" t="s">
        <v>447</v>
      </c>
    </row>
    <row r="1353" spans="1:10" ht="12.75">
      <c r="A1353" t="s">
        <v>5765</v>
      </c>
      <c r="B1353" t="s">
        <v>447</v>
      </c>
      <c r="C1353" t="s">
        <v>447</v>
      </c>
      <c r="D1353" t="s">
        <v>447</v>
      </c>
      <c r="E1353" t="b">
        <v>0</v>
      </c>
      <c r="F1353" t="s">
        <v>447</v>
      </c>
      <c r="G1353" t="s">
        <v>447</v>
      </c>
      <c r="H1353" t="s">
        <v>447</v>
      </c>
      <c r="I1353" t="s">
        <v>447</v>
      </c>
      <c r="J1353" t="s">
        <v>447</v>
      </c>
    </row>
    <row r="1354" spans="1:10" ht="12.75">
      <c r="A1354" t="s">
        <v>5766</v>
      </c>
      <c r="B1354" t="s">
        <v>447</v>
      </c>
      <c r="C1354" t="s">
        <v>447</v>
      </c>
      <c r="D1354" t="s">
        <v>447</v>
      </c>
      <c r="E1354" t="b">
        <v>0</v>
      </c>
      <c r="F1354" t="s">
        <v>447</v>
      </c>
      <c r="G1354" t="s">
        <v>447</v>
      </c>
      <c r="H1354" t="s">
        <v>447</v>
      </c>
      <c r="I1354" t="s">
        <v>447</v>
      </c>
      <c r="J1354" t="s">
        <v>447</v>
      </c>
    </row>
    <row r="1355" spans="1:10" ht="12.75">
      <c r="A1355" t="s">
        <v>5767</v>
      </c>
      <c r="B1355" t="s">
        <v>447</v>
      </c>
      <c r="C1355" t="s">
        <v>447</v>
      </c>
      <c r="D1355" t="s">
        <v>447</v>
      </c>
      <c r="E1355" t="b">
        <v>0</v>
      </c>
      <c r="F1355" t="s">
        <v>447</v>
      </c>
      <c r="G1355" t="s">
        <v>447</v>
      </c>
      <c r="H1355" t="s">
        <v>447</v>
      </c>
      <c r="I1355" t="s">
        <v>447</v>
      </c>
      <c r="J1355" t="s">
        <v>447</v>
      </c>
    </row>
    <row r="1356" spans="1:10" ht="12.75">
      <c r="A1356" t="s">
        <v>5768</v>
      </c>
      <c r="B1356" t="s">
        <v>447</v>
      </c>
      <c r="C1356" t="s">
        <v>447</v>
      </c>
      <c r="D1356" t="s">
        <v>447</v>
      </c>
      <c r="E1356" t="b">
        <v>0</v>
      </c>
      <c r="F1356" t="s">
        <v>447</v>
      </c>
      <c r="G1356" t="s">
        <v>447</v>
      </c>
      <c r="H1356" t="s">
        <v>447</v>
      </c>
      <c r="I1356" t="s">
        <v>447</v>
      </c>
      <c r="J1356" t="s">
        <v>447</v>
      </c>
    </row>
    <row r="1357" spans="1:10" ht="12.75">
      <c r="A1357" t="s">
        <v>5769</v>
      </c>
      <c r="B1357" t="s">
        <v>447</v>
      </c>
      <c r="C1357" t="s">
        <v>447</v>
      </c>
      <c r="D1357" t="s">
        <v>447</v>
      </c>
      <c r="E1357" t="b">
        <v>0</v>
      </c>
      <c r="F1357" t="s">
        <v>447</v>
      </c>
      <c r="G1357" t="s">
        <v>447</v>
      </c>
      <c r="H1357" t="s">
        <v>447</v>
      </c>
      <c r="I1357" t="s">
        <v>447</v>
      </c>
      <c r="J1357" t="s">
        <v>447</v>
      </c>
    </row>
    <row r="1358" spans="1:10" ht="12.75">
      <c r="A1358" t="s">
        <v>5770</v>
      </c>
      <c r="B1358" t="s">
        <v>447</v>
      </c>
      <c r="C1358" t="s">
        <v>447</v>
      </c>
      <c r="D1358" t="s">
        <v>447</v>
      </c>
      <c r="E1358" t="b">
        <v>0</v>
      </c>
      <c r="F1358" t="s">
        <v>447</v>
      </c>
      <c r="G1358" t="s">
        <v>447</v>
      </c>
      <c r="H1358" t="s">
        <v>447</v>
      </c>
      <c r="I1358" t="s">
        <v>447</v>
      </c>
      <c r="J1358" t="s">
        <v>447</v>
      </c>
    </row>
    <row r="1359" spans="1:10" ht="12.75">
      <c r="A1359" t="s">
        <v>5771</v>
      </c>
      <c r="B1359" t="s">
        <v>447</v>
      </c>
      <c r="C1359" t="s">
        <v>447</v>
      </c>
      <c r="D1359" t="s">
        <v>447</v>
      </c>
      <c r="E1359" t="b">
        <v>0</v>
      </c>
      <c r="F1359" t="s">
        <v>447</v>
      </c>
      <c r="G1359" t="s">
        <v>447</v>
      </c>
      <c r="H1359" t="s">
        <v>447</v>
      </c>
      <c r="I1359" t="s">
        <v>447</v>
      </c>
      <c r="J1359" t="s">
        <v>447</v>
      </c>
    </row>
    <row r="1360" spans="1:10" ht="12.75">
      <c r="A1360" t="s">
        <v>5772</v>
      </c>
      <c r="B1360" t="s">
        <v>447</v>
      </c>
      <c r="C1360" t="s">
        <v>447</v>
      </c>
      <c r="D1360" t="s">
        <v>447</v>
      </c>
      <c r="E1360" t="b">
        <v>0</v>
      </c>
      <c r="F1360" t="s">
        <v>447</v>
      </c>
      <c r="G1360" t="s">
        <v>447</v>
      </c>
      <c r="H1360" t="s">
        <v>447</v>
      </c>
      <c r="I1360" t="s">
        <v>447</v>
      </c>
      <c r="J1360" t="s">
        <v>447</v>
      </c>
    </row>
    <row r="1361" spans="1:10" ht="12.75">
      <c r="A1361" t="s">
        <v>5773</v>
      </c>
      <c r="B1361" t="s">
        <v>447</v>
      </c>
      <c r="C1361" t="s">
        <v>447</v>
      </c>
      <c r="D1361" t="s">
        <v>447</v>
      </c>
      <c r="E1361" t="b">
        <v>0</v>
      </c>
      <c r="F1361" t="s">
        <v>447</v>
      </c>
      <c r="G1361" t="s">
        <v>447</v>
      </c>
      <c r="H1361" t="s">
        <v>447</v>
      </c>
      <c r="I1361" t="s">
        <v>447</v>
      </c>
      <c r="J1361" t="s">
        <v>447</v>
      </c>
    </row>
    <row r="1362" spans="1:10" ht="12.75">
      <c r="A1362" t="s">
        <v>5774</v>
      </c>
      <c r="B1362" t="s">
        <v>447</v>
      </c>
      <c r="C1362" t="s">
        <v>447</v>
      </c>
      <c r="D1362" t="s">
        <v>447</v>
      </c>
      <c r="E1362" t="b">
        <v>0</v>
      </c>
      <c r="F1362" t="s">
        <v>447</v>
      </c>
      <c r="G1362" t="s">
        <v>447</v>
      </c>
      <c r="H1362" t="s">
        <v>447</v>
      </c>
      <c r="I1362" t="s">
        <v>447</v>
      </c>
      <c r="J1362" t="s">
        <v>447</v>
      </c>
    </row>
    <row r="1363" spans="1:10" ht="12.75">
      <c r="A1363" t="s">
        <v>5775</v>
      </c>
      <c r="B1363" t="s">
        <v>447</v>
      </c>
      <c r="C1363" t="s">
        <v>447</v>
      </c>
      <c r="D1363" t="s">
        <v>447</v>
      </c>
      <c r="E1363" t="b">
        <v>0</v>
      </c>
      <c r="F1363" t="s">
        <v>447</v>
      </c>
      <c r="G1363" t="s">
        <v>447</v>
      </c>
      <c r="H1363" t="s">
        <v>447</v>
      </c>
      <c r="I1363" t="s">
        <v>447</v>
      </c>
      <c r="J1363" t="s">
        <v>447</v>
      </c>
    </row>
    <row r="1364" spans="1:10" ht="12.75">
      <c r="A1364" t="s">
        <v>5776</v>
      </c>
      <c r="B1364" t="s">
        <v>447</v>
      </c>
      <c r="C1364" t="s">
        <v>447</v>
      </c>
      <c r="D1364" t="s">
        <v>447</v>
      </c>
      <c r="E1364" t="b">
        <v>0</v>
      </c>
      <c r="F1364" t="s">
        <v>447</v>
      </c>
      <c r="G1364" t="s">
        <v>447</v>
      </c>
      <c r="H1364" t="s">
        <v>447</v>
      </c>
      <c r="I1364" t="s">
        <v>447</v>
      </c>
      <c r="J1364" t="s">
        <v>447</v>
      </c>
    </row>
    <row r="1365" spans="1:10" ht="12.75">
      <c r="A1365" t="s">
        <v>5777</v>
      </c>
      <c r="B1365" t="s">
        <v>447</v>
      </c>
      <c r="C1365" t="s">
        <v>447</v>
      </c>
      <c r="D1365" t="s">
        <v>447</v>
      </c>
      <c r="E1365" t="b">
        <v>0</v>
      </c>
      <c r="F1365" t="s">
        <v>447</v>
      </c>
      <c r="G1365" t="s">
        <v>447</v>
      </c>
      <c r="H1365" t="s">
        <v>447</v>
      </c>
      <c r="I1365" t="s">
        <v>447</v>
      </c>
      <c r="J1365" t="s">
        <v>447</v>
      </c>
    </row>
    <row r="1366" spans="1:10" ht="12.75">
      <c r="A1366" t="s">
        <v>5778</v>
      </c>
      <c r="B1366" t="s">
        <v>447</v>
      </c>
      <c r="C1366" t="s">
        <v>447</v>
      </c>
      <c r="D1366" t="s">
        <v>447</v>
      </c>
      <c r="E1366" t="b">
        <v>0</v>
      </c>
      <c r="F1366" t="s">
        <v>447</v>
      </c>
      <c r="G1366" t="s">
        <v>447</v>
      </c>
      <c r="H1366" t="s">
        <v>447</v>
      </c>
      <c r="I1366" t="s">
        <v>447</v>
      </c>
      <c r="J1366" t="s">
        <v>447</v>
      </c>
    </row>
    <row r="1367" spans="1:10" ht="12.75">
      <c r="A1367" t="s">
        <v>5779</v>
      </c>
      <c r="B1367" t="s">
        <v>447</v>
      </c>
      <c r="C1367" t="s">
        <v>447</v>
      </c>
      <c r="D1367" t="s">
        <v>447</v>
      </c>
      <c r="E1367" t="b">
        <v>0</v>
      </c>
      <c r="F1367" t="s">
        <v>447</v>
      </c>
      <c r="G1367" t="s">
        <v>447</v>
      </c>
      <c r="H1367" t="s">
        <v>447</v>
      </c>
      <c r="I1367" t="s">
        <v>447</v>
      </c>
      <c r="J1367" t="s">
        <v>447</v>
      </c>
    </row>
    <row r="1368" spans="1:10" ht="12.75">
      <c r="A1368" t="s">
        <v>5780</v>
      </c>
      <c r="B1368" t="s">
        <v>447</v>
      </c>
      <c r="C1368" t="s">
        <v>447</v>
      </c>
      <c r="D1368" t="s">
        <v>447</v>
      </c>
      <c r="E1368" t="b">
        <v>0</v>
      </c>
      <c r="F1368" t="s">
        <v>447</v>
      </c>
      <c r="G1368" t="s">
        <v>447</v>
      </c>
      <c r="H1368" t="s">
        <v>447</v>
      </c>
      <c r="I1368" t="s">
        <v>447</v>
      </c>
      <c r="J1368" t="s">
        <v>447</v>
      </c>
    </row>
    <row r="1369" spans="1:10" ht="12.75">
      <c r="A1369" t="s">
        <v>5781</v>
      </c>
      <c r="B1369" t="s">
        <v>447</v>
      </c>
      <c r="C1369" t="s">
        <v>447</v>
      </c>
      <c r="D1369" t="s">
        <v>447</v>
      </c>
      <c r="E1369" t="b">
        <v>0</v>
      </c>
      <c r="F1369" t="s">
        <v>447</v>
      </c>
      <c r="G1369" t="s">
        <v>447</v>
      </c>
      <c r="H1369" t="s">
        <v>447</v>
      </c>
      <c r="I1369" t="s">
        <v>447</v>
      </c>
      <c r="J1369" t="s">
        <v>447</v>
      </c>
    </row>
    <row r="1370" spans="1:10" ht="12.75">
      <c r="A1370" t="s">
        <v>5782</v>
      </c>
      <c r="B1370" t="s">
        <v>447</v>
      </c>
      <c r="C1370" t="s">
        <v>447</v>
      </c>
      <c r="D1370" t="s">
        <v>447</v>
      </c>
      <c r="E1370" t="b">
        <v>0</v>
      </c>
      <c r="F1370" t="s">
        <v>447</v>
      </c>
      <c r="G1370" t="s">
        <v>447</v>
      </c>
      <c r="H1370" t="s">
        <v>447</v>
      </c>
      <c r="I1370" t="s">
        <v>447</v>
      </c>
      <c r="J1370" t="s">
        <v>447</v>
      </c>
    </row>
    <row r="1371" spans="1:10" ht="12.75">
      <c r="A1371" t="s">
        <v>5783</v>
      </c>
      <c r="B1371" t="s">
        <v>447</v>
      </c>
      <c r="C1371" t="s">
        <v>447</v>
      </c>
      <c r="D1371" t="s">
        <v>447</v>
      </c>
      <c r="E1371" t="b">
        <v>0</v>
      </c>
      <c r="F1371" t="s">
        <v>447</v>
      </c>
      <c r="G1371" t="s">
        <v>447</v>
      </c>
      <c r="H1371" t="s">
        <v>447</v>
      </c>
      <c r="I1371" t="s">
        <v>447</v>
      </c>
      <c r="J1371" t="s">
        <v>447</v>
      </c>
    </row>
    <row r="1372" spans="1:10" ht="12.75">
      <c r="A1372" t="s">
        <v>5784</v>
      </c>
      <c r="B1372" t="s">
        <v>447</v>
      </c>
      <c r="C1372" t="s">
        <v>447</v>
      </c>
      <c r="D1372" t="s">
        <v>447</v>
      </c>
      <c r="E1372" t="b">
        <v>0</v>
      </c>
      <c r="F1372" t="s">
        <v>447</v>
      </c>
      <c r="G1372" t="s">
        <v>447</v>
      </c>
      <c r="H1372" t="s">
        <v>447</v>
      </c>
      <c r="I1372" t="s">
        <v>447</v>
      </c>
      <c r="J1372" t="s">
        <v>447</v>
      </c>
    </row>
    <row r="1373" spans="1:10" ht="12.75">
      <c r="A1373" t="s">
        <v>5785</v>
      </c>
      <c r="B1373" t="s">
        <v>447</v>
      </c>
      <c r="C1373" t="s">
        <v>447</v>
      </c>
      <c r="D1373" t="s">
        <v>447</v>
      </c>
      <c r="E1373" t="b">
        <v>0</v>
      </c>
      <c r="F1373" t="s">
        <v>447</v>
      </c>
      <c r="G1373" t="s">
        <v>447</v>
      </c>
      <c r="H1373" t="s">
        <v>447</v>
      </c>
      <c r="I1373" t="s">
        <v>447</v>
      </c>
      <c r="J1373" t="s">
        <v>447</v>
      </c>
    </row>
    <row r="1374" spans="1:10" ht="12.75">
      <c r="A1374" t="s">
        <v>5786</v>
      </c>
      <c r="B1374" t="s">
        <v>447</v>
      </c>
      <c r="C1374" t="s">
        <v>447</v>
      </c>
      <c r="D1374" t="s">
        <v>447</v>
      </c>
      <c r="E1374" t="b">
        <v>0</v>
      </c>
      <c r="F1374" t="s">
        <v>447</v>
      </c>
      <c r="G1374" t="s">
        <v>447</v>
      </c>
      <c r="H1374" t="s">
        <v>447</v>
      </c>
      <c r="I1374" t="s">
        <v>447</v>
      </c>
      <c r="J1374" t="s">
        <v>447</v>
      </c>
    </row>
    <row r="1375" spans="1:10" ht="12.75">
      <c r="A1375" t="s">
        <v>5787</v>
      </c>
      <c r="B1375" t="s">
        <v>447</v>
      </c>
      <c r="C1375" t="s">
        <v>447</v>
      </c>
      <c r="D1375" t="s">
        <v>447</v>
      </c>
      <c r="E1375" t="b">
        <v>0</v>
      </c>
      <c r="F1375" t="s">
        <v>447</v>
      </c>
      <c r="G1375" t="s">
        <v>447</v>
      </c>
      <c r="H1375" t="s">
        <v>447</v>
      </c>
      <c r="I1375" t="s">
        <v>447</v>
      </c>
      <c r="J1375" t="s">
        <v>447</v>
      </c>
    </row>
    <row r="1376" spans="1:10" ht="12.75">
      <c r="A1376" t="s">
        <v>5788</v>
      </c>
      <c r="B1376" t="s">
        <v>447</v>
      </c>
      <c r="C1376" t="s">
        <v>447</v>
      </c>
      <c r="D1376" t="s">
        <v>447</v>
      </c>
      <c r="E1376" t="b">
        <v>0</v>
      </c>
      <c r="F1376" t="s">
        <v>447</v>
      </c>
      <c r="G1376" t="s">
        <v>447</v>
      </c>
      <c r="H1376" t="s">
        <v>447</v>
      </c>
      <c r="I1376" t="s">
        <v>447</v>
      </c>
      <c r="J1376" t="s">
        <v>447</v>
      </c>
    </row>
    <row r="1377" spans="1:10" ht="12.75">
      <c r="A1377" t="s">
        <v>5789</v>
      </c>
      <c r="B1377" t="s">
        <v>447</v>
      </c>
      <c r="C1377" t="s">
        <v>447</v>
      </c>
      <c r="D1377" t="s">
        <v>447</v>
      </c>
      <c r="E1377" t="b">
        <v>0</v>
      </c>
      <c r="F1377" t="s">
        <v>447</v>
      </c>
      <c r="G1377" t="s">
        <v>447</v>
      </c>
      <c r="H1377" t="s">
        <v>447</v>
      </c>
      <c r="I1377" t="s">
        <v>447</v>
      </c>
      <c r="J1377" t="s">
        <v>447</v>
      </c>
    </row>
    <row r="1378" spans="1:10" ht="12.75">
      <c r="A1378" t="s">
        <v>5790</v>
      </c>
      <c r="B1378" t="s">
        <v>447</v>
      </c>
      <c r="C1378" t="s">
        <v>447</v>
      </c>
      <c r="D1378" t="s">
        <v>447</v>
      </c>
      <c r="E1378" t="b">
        <v>0</v>
      </c>
      <c r="F1378" t="s">
        <v>447</v>
      </c>
      <c r="G1378" t="s">
        <v>447</v>
      </c>
      <c r="H1378" t="s">
        <v>447</v>
      </c>
      <c r="I1378" t="s">
        <v>447</v>
      </c>
      <c r="J1378" t="s">
        <v>447</v>
      </c>
    </row>
    <row r="1379" spans="1:10" ht="12.75">
      <c r="A1379" t="s">
        <v>5791</v>
      </c>
      <c r="B1379" t="s">
        <v>447</v>
      </c>
      <c r="C1379" t="s">
        <v>447</v>
      </c>
      <c r="D1379" t="s">
        <v>447</v>
      </c>
      <c r="E1379" t="b">
        <v>0</v>
      </c>
      <c r="F1379" t="s">
        <v>447</v>
      </c>
      <c r="G1379" t="s">
        <v>447</v>
      </c>
      <c r="H1379" t="s">
        <v>447</v>
      </c>
      <c r="I1379" t="s">
        <v>447</v>
      </c>
      <c r="J1379" t="s">
        <v>447</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2"/>
  <sheetViews>
    <sheetView workbookViewId="0" topLeftCell="A1">
      <selection activeCell="F9" sqref="F9"/>
    </sheetView>
  </sheetViews>
  <sheetFormatPr defaultColWidth="11.421875" defaultRowHeight="12.75"/>
  <cols>
    <col min="1" max="3" width="8.28125" style="14" customWidth="1"/>
    <col min="4" max="5" width="10.8515625" style="14" customWidth="1"/>
    <col min="6" max="6" width="43.7109375" style="14" customWidth="1"/>
    <col min="7" max="10" width="8.28125" style="153" customWidth="1"/>
    <col min="11" max="14" width="8.421875" style="153" customWidth="1"/>
    <col min="15" max="18" width="7.7109375" style="153" customWidth="1"/>
  </cols>
  <sheetData>
    <row r="1" spans="1:18" ht="12.75">
      <c r="A1" s="165" t="s">
        <v>5808</v>
      </c>
      <c r="B1" s="165"/>
      <c r="C1" s="165"/>
      <c r="G1" s="164" t="s">
        <v>5809</v>
      </c>
      <c r="H1" s="164"/>
      <c r="I1" s="164"/>
      <c r="J1" s="164"/>
      <c r="K1" s="164" t="s">
        <v>5809</v>
      </c>
      <c r="L1" s="164"/>
      <c r="M1" s="164"/>
      <c r="N1" s="164"/>
      <c r="O1" s="164" t="s">
        <v>5809</v>
      </c>
      <c r="P1" s="164"/>
      <c r="Q1" s="164"/>
      <c r="R1" s="164"/>
    </row>
    <row r="2" spans="1:18" ht="36">
      <c r="A2" s="14" t="s">
        <v>5792</v>
      </c>
      <c r="B2" s="14" t="s">
        <v>5793</v>
      </c>
      <c r="C2" s="14" t="s">
        <v>5794</v>
      </c>
      <c r="D2" s="14" t="s">
        <v>298</v>
      </c>
      <c r="E2" s="14" t="s">
        <v>299</v>
      </c>
      <c r="F2" s="14" t="s">
        <v>300</v>
      </c>
      <c r="G2" s="152" t="s">
        <v>5796</v>
      </c>
      <c r="H2" s="152" t="s">
        <v>5797</v>
      </c>
      <c r="I2" s="152" t="s">
        <v>5798</v>
      </c>
      <c r="J2" s="152" t="s">
        <v>5799</v>
      </c>
      <c r="K2" s="152" t="s">
        <v>5800</v>
      </c>
      <c r="L2" s="152" t="s">
        <v>5801</v>
      </c>
      <c r="M2" s="152" t="s">
        <v>5802</v>
      </c>
      <c r="N2" s="152" t="s">
        <v>5803</v>
      </c>
      <c r="O2" s="152" t="s">
        <v>5804</v>
      </c>
      <c r="P2" s="152" t="s">
        <v>5805</v>
      </c>
      <c r="Q2" s="152" t="s">
        <v>5806</v>
      </c>
      <c r="R2" s="152" t="s">
        <v>5807</v>
      </c>
    </row>
    <row r="3" spans="1:18" ht="12.75">
      <c r="A3" s="14">
        <v>-27.4133947678485</v>
      </c>
      <c r="B3" s="14">
        <v>-1000</v>
      </c>
      <c r="C3" s="14">
        <v>-27.4131446928687</v>
      </c>
      <c r="D3" s="14" t="s">
        <v>444</v>
      </c>
      <c r="E3" s="14" t="s">
        <v>445</v>
      </c>
      <c r="F3" s="14" t="s">
        <v>446</v>
      </c>
      <c r="G3" s="153">
        <v>-8.9673870804271</v>
      </c>
      <c r="H3" s="153">
        <v>-9.02721442153938</v>
      </c>
      <c r="I3" s="153">
        <v>-9.02534954207226</v>
      </c>
      <c r="J3" s="153">
        <v>-9.02744762620045</v>
      </c>
      <c r="K3" s="153">
        <v>-18.1127583576571</v>
      </c>
      <c r="L3" s="153">
        <v>-18.1962309624751</v>
      </c>
      <c r="M3" s="153">
        <v>-18.1963358112102</v>
      </c>
      <c r="N3" s="153">
        <v>-18.1964719534514</v>
      </c>
      <c r="O3" s="153">
        <v>0</v>
      </c>
      <c r="P3" s="153">
        <v>0</v>
      </c>
      <c r="Q3" s="153">
        <v>0</v>
      </c>
      <c r="R3" s="153">
        <v>0</v>
      </c>
    </row>
    <row r="4" spans="1:18" ht="12.75">
      <c r="A4" s="14">
        <v>-1.24646757137531</v>
      </c>
      <c r="B4" s="14">
        <v>-246.568331260055</v>
      </c>
      <c r="C4" s="14">
        <v>981.577553061209</v>
      </c>
      <c r="D4" s="14" t="s">
        <v>449</v>
      </c>
      <c r="E4" s="14" t="s">
        <v>450</v>
      </c>
      <c r="F4" s="14" t="s">
        <v>451</v>
      </c>
      <c r="G4" s="153">
        <v>0.0535324287134244</v>
      </c>
      <c r="H4" s="153">
        <v>0.0423428427759517</v>
      </c>
      <c r="I4" s="153">
        <v>0.0424852223902689</v>
      </c>
      <c r="J4" s="153">
        <v>0.0425118566130322</v>
      </c>
      <c r="K4" s="153">
        <v>-0.59646757117548</v>
      </c>
      <c r="L4" s="153">
        <v>-0.607657157186167</v>
      </c>
      <c r="M4" s="153">
        <v>-0.607514777504434</v>
      </c>
      <c r="N4" s="153">
        <v>-0.607488143241425</v>
      </c>
      <c r="O4" s="153">
        <v>0.714298801987979</v>
      </c>
      <c r="P4" s="153">
        <v>0.706371385965212</v>
      </c>
      <c r="Q4" s="153">
        <v>0.706824056694813</v>
      </c>
      <c r="R4" s="153">
        <v>0.706498925470782</v>
      </c>
    </row>
    <row r="5" spans="1:18" ht="12.75">
      <c r="A5" s="14">
        <v>-7.62209787398455</v>
      </c>
      <c r="B5" s="14">
        <v>-1000</v>
      </c>
      <c r="C5" s="14">
        <v>402.119804283644</v>
      </c>
      <c r="D5" s="14" t="s">
        <v>452</v>
      </c>
      <c r="E5" s="14" t="s">
        <v>450</v>
      </c>
      <c r="F5" s="14" t="s">
        <v>453</v>
      </c>
      <c r="G5" s="153">
        <v>-2.27194132560543</v>
      </c>
      <c r="H5" s="153">
        <v>-2.1357253066327</v>
      </c>
      <c r="I5" s="153">
        <v>-2.13484570299647</v>
      </c>
      <c r="J5" s="153">
        <v>-2.13617360105888</v>
      </c>
      <c r="K5" s="153">
        <v>-5.01494347440768</v>
      </c>
      <c r="L5" s="153">
        <v>-4.85164301253394</v>
      </c>
      <c r="M5" s="153">
        <v>-4.84971199203209</v>
      </c>
      <c r="N5" s="153">
        <v>-4.85207840696193</v>
      </c>
      <c r="O5" s="153">
        <v>0.486956686856387</v>
      </c>
      <c r="P5" s="153">
        <v>0.569667806321945</v>
      </c>
      <c r="Q5" s="153">
        <v>0.483986344791901</v>
      </c>
      <c r="R5" s="153">
        <v>0.569523507022268</v>
      </c>
    </row>
    <row r="6" spans="1:18" ht="12.75">
      <c r="A6" s="14">
        <v>3.42667434588906</v>
      </c>
      <c r="B6" s="14">
        <v>-242.000070993585</v>
      </c>
      <c r="C6" s="14">
        <v>125</v>
      </c>
      <c r="D6" s="14" t="s">
        <v>454</v>
      </c>
      <c r="F6" s="14" t="s">
        <v>455</v>
      </c>
      <c r="G6" s="153">
        <v>1.12092338504658</v>
      </c>
      <c r="H6" s="153">
        <v>1.12840180266584</v>
      </c>
      <c r="I6" s="153">
        <v>1.12816869275138</v>
      </c>
      <c r="J6" s="153">
        <v>1.12843095325797</v>
      </c>
      <c r="K6" s="153">
        <v>2.26409479449603</v>
      </c>
      <c r="L6" s="153">
        <v>2.2745288702016</v>
      </c>
      <c r="M6" s="153">
        <v>2.27454197624035</v>
      </c>
      <c r="N6" s="153">
        <v>2.27455899393646</v>
      </c>
      <c r="O6" s="153">
        <v>0</v>
      </c>
      <c r="P6" s="153">
        <v>0</v>
      </c>
      <c r="Q6" s="153">
        <v>0</v>
      </c>
      <c r="R6" s="153">
        <v>0</v>
      </c>
    </row>
    <row r="7" spans="1:18" ht="12.75">
      <c r="A7" s="14">
        <v>6.85334869190072</v>
      </c>
      <c r="B7" s="14">
        <v>5.33328600427455</v>
      </c>
      <c r="C7" s="14">
        <v>250</v>
      </c>
      <c r="D7" s="14" t="s">
        <v>456</v>
      </c>
      <c r="E7" s="14" t="s">
        <v>456</v>
      </c>
      <c r="F7" s="14" t="s">
        <v>457</v>
      </c>
      <c r="G7" s="153">
        <v>2.24184677010224</v>
      </c>
      <c r="H7" s="153">
        <v>2.2568036053671</v>
      </c>
      <c r="I7" s="153">
        <v>2.25633738551294</v>
      </c>
      <c r="J7" s="153">
        <v>2.25686190653866</v>
      </c>
      <c r="K7" s="153">
        <v>4.52818958927357</v>
      </c>
      <c r="L7" s="153">
        <v>4.5490577405469</v>
      </c>
      <c r="M7" s="153">
        <v>4.54908395269527</v>
      </c>
      <c r="N7" s="153">
        <v>4.5491179881995</v>
      </c>
      <c r="O7" s="153">
        <v>0</v>
      </c>
      <c r="P7" s="153">
        <v>0</v>
      </c>
      <c r="Q7" s="153">
        <v>0</v>
      </c>
      <c r="R7" s="153">
        <v>0</v>
      </c>
    </row>
    <row r="8" spans="1:18" ht="12.75">
      <c r="A8" s="14">
        <v>6.85334869202355</v>
      </c>
      <c r="B8" s="14">
        <v>6.85328617321979</v>
      </c>
      <c r="C8" s="14">
        <v>494.666713995724</v>
      </c>
      <c r="D8" s="14" t="s">
        <v>458</v>
      </c>
      <c r="E8" s="14" t="s">
        <v>458</v>
      </c>
      <c r="F8" s="14" t="s">
        <v>459</v>
      </c>
      <c r="G8" s="153">
        <v>2.24184677011132</v>
      </c>
      <c r="H8" s="153">
        <v>2.25680360540259</v>
      </c>
      <c r="I8" s="153">
        <v>2.25633738552315</v>
      </c>
      <c r="J8" s="153">
        <v>2.25686190656152</v>
      </c>
      <c r="K8" s="153">
        <v>4.52818958955499</v>
      </c>
      <c r="L8" s="153">
        <v>4.54905774069066</v>
      </c>
      <c r="M8" s="153">
        <v>4.54908395290986</v>
      </c>
      <c r="N8" s="153">
        <v>4.54911798852622</v>
      </c>
      <c r="O8" s="153">
        <v>0</v>
      </c>
      <c r="P8" s="153">
        <v>0</v>
      </c>
      <c r="Q8" s="153">
        <v>0</v>
      </c>
      <c r="R8" s="153">
        <v>0</v>
      </c>
    </row>
    <row r="9" spans="1:18" ht="12.75">
      <c r="A9" s="14">
        <v>6.85334869190072</v>
      </c>
      <c r="B9" s="14">
        <v>5.33328600427506</v>
      </c>
      <c r="C9" s="14">
        <v>250</v>
      </c>
      <c r="D9" s="14" t="s">
        <v>460</v>
      </c>
      <c r="E9" s="14" t="s">
        <v>461</v>
      </c>
      <c r="F9" s="14" t="s">
        <v>462</v>
      </c>
      <c r="G9" s="153">
        <v>2.24184677010224</v>
      </c>
      <c r="H9" s="153">
        <v>2.2568036053671</v>
      </c>
      <c r="I9" s="153">
        <v>2.25633738551294</v>
      </c>
      <c r="J9" s="153">
        <v>2.25686190653866</v>
      </c>
      <c r="K9" s="153">
        <v>4.52818958927357</v>
      </c>
      <c r="L9" s="153">
        <v>4.5490577405469</v>
      </c>
      <c r="M9" s="153">
        <v>4.54908395269527</v>
      </c>
      <c r="N9" s="153">
        <v>4.5491179881995</v>
      </c>
      <c r="O9" s="153">
        <v>0</v>
      </c>
      <c r="P9" s="153">
        <v>0</v>
      </c>
      <c r="Q9" s="153">
        <v>0</v>
      </c>
      <c r="R9" s="153">
        <v>0</v>
      </c>
    </row>
    <row r="10" spans="1:18" ht="12.75">
      <c r="A10" s="14">
        <v>6.84207872749186</v>
      </c>
      <c r="B10" s="14">
        <v>-115.615709213975</v>
      </c>
      <c r="C10" s="14">
        <v>249.990976007748</v>
      </c>
      <c r="D10" s="14" t="s">
        <v>463</v>
      </c>
      <c r="E10" s="14" t="s">
        <v>464</v>
      </c>
      <c r="F10" s="14" t="s">
        <v>465</v>
      </c>
      <c r="G10" s="153">
        <v>2.23057680621673</v>
      </c>
      <c r="H10" s="153">
        <v>2.24630604270748</v>
      </c>
      <c r="I10" s="153">
        <v>2.24675826390625</v>
      </c>
      <c r="J10" s="153">
        <v>2.24636651364392</v>
      </c>
      <c r="K10" s="153">
        <v>4.51691962502468</v>
      </c>
      <c r="L10" s="153">
        <v>4.53856017772818</v>
      </c>
      <c r="M10" s="153">
        <v>4.53950483082212</v>
      </c>
      <c r="N10" s="153">
        <v>4.53862259489176</v>
      </c>
      <c r="O10" s="153">
        <v>-0.00586393395019513</v>
      </c>
      <c r="P10" s="153">
        <v>-0.00410185959879072</v>
      </c>
      <c r="Q10" s="153">
        <v>-0.00506921447629338</v>
      </c>
      <c r="R10" s="153">
        <v>-0.00410091837909476</v>
      </c>
    </row>
    <row r="11" spans="1:18" ht="12.75">
      <c r="A11" s="14">
        <v>3.42667434601173</v>
      </c>
      <c r="B11" s="14">
        <v>3.4266430866113</v>
      </c>
      <c r="C11" s="14">
        <v>247.333356997864</v>
      </c>
      <c r="D11" s="14" t="s">
        <v>467</v>
      </c>
      <c r="E11" s="14" t="s">
        <v>468</v>
      </c>
      <c r="F11" s="14" t="s">
        <v>469</v>
      </c>
      <c r="G11" s="153">
        <v>1.12092338505567</v>
      </c>
      <c r="H11" s="153">
        <v>1.1284018027012</v>
      </c>
      <c r="I11" s="153">
        <v>1.12816869276161</v>
      </c>
      <c r="J11" s="153">
        <v>1.12843095328071</v>
      </c>
      <c r="K11" s="153">
        <v>2.26409479477752</v>
      </c>
      <c r="L11" s="153">
        <v>2.27452887034542</v>
      </c>
      <c r="M11" s="153">
        <v>2.27454197645488</v>
      </c>
      <c r="N11" s="153">
        <v>2.27455899426308</v>
      </c>
      <c r="O11" s="153">
        <v>0</v>
      </c>
      <c r="P11" s="153">
        <v>0</v>
      </c>
      <c r="Q11" s="153">
        <v>0</v>
      </c>
      <c r="R11" s="153">
        <v>0</v>
      </c>
    </row>
    <row r="12" spans="1:18" ht="12.75">
      <c r="A12" s="14">
        <v>3.42667434595034</v>
      </c>
      <c r="B12" s="14">
        <v>2.66664300213517</v>
      </c>
      <c r="C12" s="14">
        <v>125</v>
      </c>
      <c r="D12" s="14" t="s">
        <v>472</v>
      </c>
      <c r="F12" s="14" t="s">
        <v>473</v>
      </c>
      <c r="G12" s="153">
        <v>1.12092338505112</v>
      </c>
      <c r="H12" s="153">
        <v>1.12840180268358</v>
      </c>
      <c r="I12" s="153">
        <v>1.12816869275638</v>
      </c>
      <c r="J12" s="153">
        <v>1.12843095326934</v>
      </c>
      <c r="K12" s="153">
        <v>2.26409479463677</v>
      </c>
      <c r="L12" s="153">
        <v>2.27452887027345</v>
      </c>
      <c r="M12" s="153">
        <v>2.27454197634767</v>
      </c>
      <c r="N12" s="153">
        <v>2.27455899409972</v>
      </c>
      <c r="O12" s="153">
        <v>0</v>
      </c>
      <c r="P12" s="153">
        <v>0</v>
      </c>
      <c r="Q12" s="153">
        <v>0</v>
      </c>
      <c r="R12" s="153">
        <v>0</v>
      </c>
    </row>
    <row r="13" spans="1:18" ht="12.75">
      <c r="A13" s="14">
        <v>2.66580081616598</v>
      </c>
      <c r="B13" s="14">
        <v>-119.668117727853</v>
      </c>
      <c r="C13" s="14">
        <v>94.0671111324256</v>
      </c>
      <c r="D13" s="14" t="s">
        <v>474</v>
      </c>
      <c r="F13" s="14" t="s">
        <v>475</v>
      </c>
      <c r="G13" s="153">
        <v>0.715800816032469</v>
      </c>
      <c r="H13" s="153">
        <v>0.756115467904351</v>
      </c>
      <c r="I13" s="153">
        <v>0.755856328964</v>
      </c>
      <c r="J13" s="153">
        <v>0.756201650817956</v>
      </c>
      <c r="K13" s="153">
        <v>1.69080081612901</v>
      </c>
      <c r="L13" s="153">
        <v>1.73111546795541</v>
      </c>
      <c r="M13" s="153">
        <v>1.73085632904269</v>
      </c>
      <c r="N13" s="153">
        <v>1.73120165091199</v>
      </c>
      <c r="O13" s="153">
        <v>-0.218085055427536</v>
      </c>
      <c r="P13" s="153">
        <v>-0.208286579263926</v>
      </c>
      <c r="Q13" s="153">
        <v>-0.223332859111451</v>
      </c>
      <c r="R13" s="153">
        <v>-0.208272927965367</v>
      </c>
    </row>
    <row r="14" spans="1:18" ht="12.75">
      <c r="A14" s="14">
        <v>0.759469797612951</v>
      </c>
      <c r="B14" s="14">
        <v>0</v>
      </c>
      <c r="C14" s="14">
        <v>122.333356997863</v>
      </c>
      <c r="D14" s="14" t="s">
        <v>476</v>
      </c>
      <c r="F14" s="14" t="s">
        <v>477</v>
      </c>
      <c r="G14" s="153">
        <v>0.403718836861457</v>
      </c>
      <c r="H14" s="153">
        <v>0.371267895517235</v>
      </c>
      <c r="I14" s="153">
        <v>0.371886587206631</v>
      </c>
      <c r="J14" s="153">
        <v>0.371211073694325</v>
      </c>
      <c r="K14" s="153">
        <v>0.571890246322254</v>
      </c>
      <c r="L14" s="153">
        <v>0.542394963042397</v>
      </c>
      <c r="M14" s="153">
        <v>0.543259870691713</v>
      </c>
      <c r="N14" s="153">
        <v>0.542339114388823</v>
      </c>
      <c r="O14" s="153">
        <v>0.21717288792422</v>
      </c>
      <c r="P14" s="153">
        <v>0.208177896259826</v>
      </c>
      <c r="Q14" s="153">
        <v>0.223198545040986</v>
      </c>
      <c r="R14" s="153">
        <v>0.208164269899612</v>
      </c>
    </row>
    <row r="15" spans="1:18" ht="12.75">
      <c r="A15" s="14">
        <v>-3.42527061379144</v>
      </c>
      <c r="B15" s="14">
        <v>-124.998596267871</v>
      </c>
      <c r="C15" s="14">
        <v>-2.66523927000764</v>
      </c>
      <c r="D15" s="14" t="s">
        <v>478</v>
      </c>
      <c r="F15" s="14" t="s">
        <v>479</v>
      </c>
      <c r="G15" s="153">
        <v>-1.11951965289483</v>
      </c>
      <c r="H15" s="153">
        <v>-1.12738336342556</v>
      </c>
      <c r="I15" s="153">
        <v>-1.12774291617131</v>
      </c>
      <c r="J15" s="153">
        <v>-1.12741272451467</v>
      </c>
      <c r="K15" s="153">
        <v>-2.26269106247559</v>
      </c>
      <c r="L15" s="153">
        <v>-2.27351043101293</v>
      </c>
      <c r="M15" s="153">
        <v>-2.27411619975782</v>
      </c>
      <c r="N15" s="153">
        <v>-2.27354076533777</v>
      </c>
      <c r="O15" s="153">
        <v>0.000912167503315686</v>
      </c>
      <c r="P15" s="153">
        <v>0.000108683004100385</v>
      </c>
      <c r="Q15" s="153">
        <v>0.000134314070123764</v>
      </c>
      <c r="R15" s="153">
        <v>0.000108658065528288</v>
      </c>
    </row>
    <row r="16" spans="1:18" ht="12.75">
      <c r="A16" s="151">
        <v>1.22832321775603E-10</v>
      </c>
      <c r="B16" s="14">
        <v>0</v>
      </c>
      <c r="C16" s="14">
        <v>489.333427991448</v>
      </c>
      <c r="D16" s="14" t="s">
        <v>480</v>
      </c>
      <c r="E16" s="14" t="s">
        <v>481</v>
      </c>
      <c r="F16" s="14" t="s">
        <v>482</v>
      </c>
      <c r="G16" s="153">
        <v>9.07892816798811E-12</v>
      </c>
      <c r="H16" s="153">
        <v>3.54849885866131E-11</v>
      </c>
      <c r="I16" s="153">
        <v>1.02088184210942E-11</v>
      </c>
      <c r="J16" s="153">
        <v>2.28570791019629E-11</v>
      </c>
      <c r="K16" s="153">
        <v>2.81425859497856E-10</v>
      </c>
      <c r="L16" s="153">
        <v>1.43758130252026E-10</v>
      </c>
      <c r="M16" s="153">
        <v>2.14588337964917E-10</v>
      </c>
      <c r="N16" s="153">
        <v>3.26718826311922E-10</v>
      </c>
      <c r="O16" s="153">
        <v>0</v>
      </c>
      <c r="P16" s="153">
        <v>0</v>
      </c>
      <c r="Q16" s="153">
        <v>0</v>
      </c>
      <c r="R16" s="153">
        <v>0</v>
      </c>
    </row>
    <row r="17" spans="1:18" ht="12.75">
      <c r="A17" s="14">
        <v>1.5</v>
      </c>
      <c r="B17" s="14">
        <v>1.5</v>
      </c>
      <c r="C17" s="14">
        <v>1.5</v>
      </c>
      <c r="D17" s="14" t="s">
        <v>483</v>
      </c>
      <c r="E17" s="14" t="s">
        <v>484</v>
      </c>
      <c r="F17" s="14" t="s">
        <v>485</v>
      </c>
      <c r="G17" s="153">
        <v>1.5</v>
      </c>
      <c r="H17" s="153">
        <v>1.5</v>
      </c>
      <c r="I17" s="153">
        <v>1.5</v>
      </c>
      <c r="J17" s="153">
        <v>1.5</v>
      </c>
      <c r="K17" s="153">
        <v>1.5</v>
      </c>
      <c r="L17" s="153">
        <v>1.5</v>
      </c>
      <c r="M17" s="153">
        <v>1.5</v>
      </c>
      <c r="N17" s="153">
        <v>1.5</v>
      </c>
      <c r="O17" s="153">
        <v>1.5</v>
      </c>
      <c r="P17" s="153">
        <v>1.5</v>
      </c>
      <c r="Q17" s="153">
        <v>1.5</v>
      </c>
      <c r="R17" s="153">
        <v>1.5</v>
      </c>
    </row>
    <row r="18" spans="1:18" ht="12.75">
      <c r="A18" s="151">
        <v>7.77089818827314E-12</v>
      </c>
      <c r="B18" s="14">
        <v>0</v>
      </c>
      <c r="C18" s="14">
        <v>982.464709342594</v>
      </c>
      <c r="D18" s="14" t="s">
        <v>488</v>
      </c>
      <c r="E18" s="14" t="s">
        <v>489</v>
      </c>
      <c r="F18" s="14" t="s">
        <v>490</v>
      </c>
      <c r="G18" s="153">
        <v>3.6982972056531E-13</v>
      </c>
      <c r="H18" s="153">
        <v>2.15499016945455E-12</v>
      </c>
      <c r="I18" s="153">
        <v>6.02827341832478E-13</v>
      </c>
      <c r="J18" s="153">
        <v>1.41440858559299E-12</v>
      </c>
      <c r="K18" s="153">
        <v>1.4372208689018E-11</v>
      </c>
      <c r="L18" s="153">
        <v>9.25517862067615E-12</v>
      </c>
      <c r="M18" s="153">
        <v>1.40343475966275E-11</v>
      </c>
      <c r="N18" s="153">
        <v>2.17021638631108E-11</v>
      </c>
      <c r="O18" s="153">
        <v>1.27066385771453E-15</v>
      </c>
      <c r="P18" s="153">
        <v>2.87460691697659E-16</v>
      </c>
      <c r="Q18" s="153">
        <v>1.09865024302201E-15</v>
      </c>
      <c r="R18" s="153">
        <v>2.40297620049564E-16</v>
      </c>
    </row>
    <row r="19" spans="1:18" ht="12.75">
      <c r="A19" s="14">
        <v>0.00226815548751346</v>
      </c>
      <c r="B19" s="14">
        <v>-982.462441187207</v>
      </c>
      <c r="C19" s="14">
        <v>377.507710043399</v>
      </c>
      <c r="D19" s="14" t="s">
        <v>492</v>
      </c>
      <c r="E19" s="14" t="s">
        <v>493</v>
      </c>
      <c r="F19" s="14" t="s">
        <v>494</v>
      </c>
      <c r="G19" s="153">
        <v>0.00226815543214797</v>
      </c>
      <c r="H19" s="153">
        <v>0.00213032032741011</v>
      </c>
      <c r="I19" s="153">
        <v>0.00213748361488796</v>
      </c>
      <c r="J19" s="153">
        <v>0.00202381450867505</v>
      </c>
      <c r="K19" s="153">
        <v>0.0022681554967221</v>
      </c>
      <c r="L19" s="153">
        <v>0.00213032036265303</v>
      </c>
      <c r="M19" s="153">
        <v>0.00213748367400512</v>
      </c>
      <c r="N19" s="153">
        <v>0.00202381460280776</v>
      </c>
      <c r="O19" s="153">
        <v>0.00147388350910659</v>
      </c>
      <c r="P19" s="153">
        <v>0.000718910896353008</v>
      </c>
      <c r="Q19" s="153">
        <v>0.00116661843901511</v>
      </c>
      <c r="R19" s="153">
        <v>0.00065083464539839</v>
      </c>
    </row>
    <row r="20" spans="1:18" ht="12.75">
      <c r="A20" s="14">
        <v>0</v>
      </c>
      <c r="B20" s="14">
        <v>0</v>
      </c>
      <c r="C20" s="14">
        <v>0</v>
      </c>
      <c r="D20" s="14" t="s">
        <v>495</v>
      </c>
      <c r="E20" s="14" t="s">
        <v>496</v>
      </c>
      <c r="F20" s="14" t="s">
        <v>497</v>
      </c>
      <c r="G20" s="153">
        <v>0</v>
      </c>
      <c r="H20" s="153">
        <v>0</v>
      </c>
      <c r="I20" s="153">
        <v>0</v>
      </c>
      <c r="J20" s="153">
        <v>0</v>
      </c>
      <c r="K20" s="153">
        <v>0</v>
      </c>
      <c r="L20" s="153">
        <v>0</v>
      </c>
      <c r="M20" s="153">
        <v>0</v>
      </c>
      <c r="N20" s="153">
        <v>0</v>
      </c>
      <c r="O20" s="153">
        <v>0</v>
      </c>
      <c r="P20" s="153">
        <v>0</v>
      </c>
      <c r="Q20" s="153">
        <v>0</v>
      </c>
      <c r="R20" s="153">
        <v>0</v>
      </c>
    </row>
    <row r="21" spans="1:18" ht="12.75">
      <c r="A21" s="14">
        <v>-0.73819420586949</v>
      </c>
      <c r="B21" s="14">
        <v>-1000</v>
      </c>
      <c r="C21" s="14">
        <v>981.963893973159</v>
      </c>
      <c r="D21" s="14" t="s">
        <v>500</v>
      </c>
      <c r="E21" s="14" t="s">
        <v>501</v>
      </c>
      <c r="F21" s="14" t="s">
        <v>502</v>
      </c>
      <c r="G21" s="153">
        <v>-0.500815379551795</v>
      </c>
      <c r="H21" s="153">
        <v>-0.491797110419156</v>
      </c>
      <c r="I21" s="153">
        <v>-0.492020189723007</v>
      </c>
      <c r="J21" s="153">
        <v>-0.492180391276519</v>
      </c>
      <c r="K21" s="153">
        <v>-0.580046497412126</v>
      </c>
      <c r="L21" s="153">
        <v>-0.559870914409657</v>
      </c>
      <c r="M21" s="153">
        <v>-0.559286225891241</v>
      </c>
      <c r="N21" s="153">
        <v>-0.560137204390912</v>
      </c>
      <c r="O21" s="153">
        <v>-0.159201899187678</v>
      </c>
      <c r="P21" s="153">
        <v>-0.155446715323364</v>
      </c>
      <c r="Q21" s="153">
        <v>-0.156471367792164</v>
      </c>
      <c r="R21" s="153">
        <v>-0.155476424434482</v>
      </c>
    </row>
    <row r="22" spans="1:18" ht="12.75">
      <c r="A22" s="14">
        <v>-0.649999999999992</v>
      </c>
      <c r="B22" s="14">
        <v>-0.65</v>
      </c>
      <c r="C22" s="14">
        <v>-0.64999996110332</v>
      </c>
      <c r="D22" s="14" t="s">
        <v>504</v>
      </c>
      <c r="E22" s="14" t="s">
        <v>505</v>
      </c>
      <c r="F22" s="14" t="s">
        <v>506</v>
      </c>
      <c r="G22" s="153">
        <v>1.20551276316695E-17</v>
      </c>
      <c r="H22" s="153">
        <v>5.2310602693923E-17</v>
      </c>
      <c r="I22" s="153">
        <v>2.09357932798567E-17</v>
      </c>
      <c r="J22" s="153">
        <v>4.77214496317534E-17</v>
      </c>
      <c r="K22" s="153">
        <v>-0.324999999999984</v>
      </c>
      <c r="L22" s="153">
        <v>-0.324999999999989</v>
      </c>
      <c r="M22" s="153">
        <v>-0.32499999999998</v>
      </c>
      <c r="N22" s="153">
        <v>-0.324999999999958</v>
      </c>
      <c r="O22" s="153">
        <v>1.16571383994137E-16</v>
      </c>
      <c r="P22" s="153">
        <v>2.4936728965729E-17</v>
      </c>
      <c r="Q22" s="153">
        <v>1.31262142778052E-16</v>
      </c>
      <c r="R22" s="153">
        <v>3.0636602384658E-16</v>
      </c>
    </row>
    <row r="23" spans="1:18" ht="12.75">
      <c r="A23" s="14">
        <v>0.510601801686816</v>
      </c>
      <c r="B23" s="14">
        <v>0</v>
      </c>
      <c r="C23" s="14">
        <v>0.65</v>
      </c>
      <c r="D23" s="14" t="s">
        <v>507</v>
      </c>
      <c r="E23" s="14" t="s">
        <v>508</v>
      </c>
      <c r="F23" s="14" t="s">
        <v>509</v>
      </c>
      <c r="G23" s="153">
        <v>5.75934341444276E-18</v>
      </c>
      <c r="H23" s="153">
        <v>5.64554646605122E-17</v>
      </c>
      <c r="I23" s="153">
        <v>2.32492566143106E-17</v>
      </c>
      <c r="J23" s="153">
        <v>5.12343612494928E-17</v>
      </c>
      <c r="K23" s="153">
        <v>0.185601801736753</v>
      </c>
      <c r="L23" s="153">
        <v>0.204576007947217</v>
      </c>
      <c r="M23" s="153">
        <v>0.206078556166022</v>
      </c>
      <c r="N23" s="153">
        <v>0.204579685498039</v>
      </c>
      <c r="O23" s="153">
        <v>1.16574084459884E-16</v>
      </c>
      <c r="P23" s="153">
        <v>2.49365499688157E-17</v>
      </c>
      <c r="Q23" s="153">
        <v>1.31259001075938E-16</v>
      </c>
      <c r="R23" s="153">
        <v>3.06280704297034E-16</v>
      </c>
    </row>
    <row r="24" spans="1:18" ht="12.75">
      <c r="A24" s="14">
        <v>0.139398198305002</v>
      </c>
      <c r="B24" s="14">
        <v>0</v>
      </c>
      <c r="C24" s="14">
        <v>0.65</v>
      </c>
      <c r="D24" s="14" t="s">
        <v>510</v>
      </c>
      <c r="F24" s="14" t="s">
        <v>511</v>
      </c>
      <c r="G24" s="153">
        <v>0</v>
      </c>
      <c r="H24" s="153">
        <v>0</v>
      </c>
      <c r="I24" s="153">
        <v>0</v>
      </c>
      <c r="J24" s="153">
        <v>0</v>
      </c>
      <c r="K24" s="153">
        <v>0.139398198247363</v>
      </c>
      <c r="L24" s="153">
        <v>0.120423992042674</v>
      </c>
      <c r="M24" s="153">
        <v>0.118921443818521</v>
      </c>
      <c r="N24" s="153">
        <v>0.12042031447811</v>
      </c>
      <c r="O24" s="153">
        <v>0</v>
      </c>
      <c r="P24" s="153">
        <v>0</v>
      </c>
      <c r="Q24" s="153">
        <v>0</v>
      </c>
      <c r="R24" s="153">
        <v>0</v>
      </c>
    </row>
    <row r="25" spans="1:18" ht="12.75">
      <c r="A25" s="14">
        <v>0.1105381371882</v>
      </c>
      <c r="B25" s="14">
        <v>-881.690341896597</v>
      </c>
      <c r="C25" s="14">
        <v>0.249936343497416</v>
      </c>
      <c r="D25" s="14" t="s">
        <v>512</v>
      </c>
      <c r="E25" s="14" t="s">
        <v>513</v>
      </c>
      <c r="F25" s="14" t="s">
        <v>514</v>
      </c>
      <c r="G25" s="153">
        <v>-0.463519953131026</v>
      </c>
      <c r="H25" s="153">
        <v>-0.507380157621469</v>
      </c>
      <c r="I25" s="153">
        <v>-0.508132505812682</v>
      </c>
      <c r="J25" s="153">
        <v>-0.507296499434915</v>
      </c>
      <c r="K25" s="153">
        <v>-0.214461862776147</v>
      </c>
      <c r="L25" s="153">
        <v>-0.241028594790009</v>
      </c>
      <c r="M25" s="153">
        <v>-0.241024411346529</v>
      </c>
      <c r="N25" s="153">
        <v>-0.240932814480288</v>
      </c>
      <c r="O25" s="153">
        <v>-0.301202645089688</v>
      </c>
      <c r="P25" s="153">
        <v>-0.326132263465865</v>
      </c>
      <c r="Q25" s="153">
        <v>-0.292057483666894</v>
      </c>
      <c r="R25" s="153">
        <v>-0.326071010804639</v>
      </c>
    </row>
    <row r="26" spans="1:18" ht="12.75">
      <c r="A26" s="14">
        <v>2.09910737243865</v>
      </c>
      <c r="B26" s="14">
        <v>-1000</v>
      </c>
      <c r="C26" s="14">
        <v>1000</v>
      </c>
      <c r="D26" s="14" t="s">
        <v>516</v>
      </c>
      <c r="E26" s="14" t="s">
        <v>517</v>
      </c>
      <c r="F26" s="14" t="s">
        <v>518</v>
      </c>
      <c r="G26" s="153">
        <v>-0.0699536116693479</v>
      </c>
      <c r="H26" s="153">
        <v>-0.152518167666016</v>
      </c>
      <c r="I26" s="153">
        <v>-0.154770156381687</v>
      </c>
      <c r="J26" s="153">
        <v>-0.152664091377005</v>
      </c>
      <c r="K26" s="153">
        <v>0.560334557662372</v>
      </c>
      <c r="L26" s="153">
        <v>0.56857020146765</v>
      </c>
      <c r="M26" s="153">
        <v>0.574972997976829</v>
      </c>
      <c r="N26" s="153">
        <v>0.568479276256312</v>
      </c>
      <c r="O26" s="153">
        <v>-1.46215479876411</v>
      </c>
      <c r="P26" s="153">
        <v>-1.47073494118728</v>
      </c>
      <c r="Q26" s="153">
        <v>-1.35377971777893</v>
      </c>
      <c r="R26" s="153">
        <v>-1.4710471799126</v>
      </c>
    </row>
    <row r="27" spans="1:18" ht="12.75">
      <c r="A27" s="14">
        <v>-7.91162526921698</v>
      </c>
      <c r="B27" s="14">
        <v>-1000</v>
      </c>
      <c r="C27" s="14">
        <v>1000</v>
      </c>
      <c r="D27" s="14" t="s">
        <v>519</v>
      </c>
      <c r="E27" s="14" t="s">
        <v>517</v>
      </c>
      <c r="F27" s="14" t="s">
        <v>520</v>
      </c>
      <c r="G27" s="153">
        <v>-0.104369804630209</v>
      </c>
      <c r="H27" s="153">
        <v>-0.0337221064328332</v>
      </c>
      <c r="I27" s="153">
        <v>-0.0306426105864829</v>
      </c>
      <c r="J27" s="153">
        <v>-0.0337123544226187</v>
      </c>
      <c r="K27" s="153">
        <v>-3.82404571945176</v>
      </c>
      <c r="L27" s="153">
        <v>-3.80378919426152</v>
      </c>
      <c r="M27" s="153">
        <v>-3.80471228541864</v>
      </c>
      <c r="N27" s="153">
        <v>-3.80378961025451</v>
      </c>
      <c r="O27" s="153">
        <v>1.00576493392964</v>
      </c>
      <c r="P27" s="153">
        <v>1.06445968681646</v>
      </c>
      <c r="Q27" s="153">
        <v>0.915430420399957</v>
      </c>
      <c r="R27" s="153">
        <v>1.06445999329343</v>
      </c>
    </row>
    <row r="28" spans="1:18" ht="12.75">
      <c r="A28" s="151">
        <v>8.07176547823473E-12</v>
      </c>
      <c r="B28" s="14">
        <v>0</v>
      </c>
      <c r="C28" s="14">
        <v>982.464709342603</v>
      </c>
      <c r="D28" s="14" t="s">
        <v>521</v>
      </c>
      <c r="F28" s="14" t="s">
        <v>522</v>
      </c>
      <c r="G28" s="153">
        <v>3.41060513164848E-13</v>
      </c>
      <c r="H28" s="153">
        <v>2.38742359215393E-12</v>
      </c>
      <c r="I28" s="153">
        <v>7.95807864051312E-13</v>
      </c>
      <c r="J28" s="153">
        <v>1.477928890381E-12</v>
      </c>
      <c r="K28" s="153">
        <v>1.5688783605583E-11</v>
      </c>
      <c r="L28" s="153">
        <v>1.05728759081102E-11</v>
      </c>
      <c r="M28" s="153">
        <v>1.53477230924181E-11</v>
      </c>
      <c r="N28" s="153">
        <v>2.35331754083745E-11</v>
      </c>
      <c r="O28" s="153">
        <v>0</v>
      </c>
      <c r="P28" s="153">
        <v>0</v>
      </c>
      <c r="Q28" s="153">
        <v>0</v>
      </c>
      <c r="R28" s="153">
        <v>0</v>
      </c>
    </row>
    <row r="29" spans="1:18" ht="12.75">
      <c r="A29" s="14">
        <v>0.00100266593676678</v>
      </c>
      <c r="B29" s="14">
        <v>-982.463706676781</v>
      </c>
      <c r="C29" s="14">
        <v>1000</v>
      </c>
      <c r="D29" s="14" t="s">
        <v>523</v>
      </c>
      <c r="F29" s="14" t="s">
        <v>524</v>
      </c>
      <c r="G29" s="153">
        <v>0.00100266582853691</v>
      </c>
      <c r="H29" s="153">
        <v>0.000985340000738688</v>
      </c>
      <c r="I29" s="153">
        <v>0.00098865323661812</v>
      </c>
      <c r="J29" s="153">
        <v>0.000985136332133151</v>
      </c>
      <c r="K29" s="153">
        <v>0.00100266602282772</v>
      </c>
      <c r="L29" s="153">
        <v>0.000985340105899013</v>
      </c>
      <c r="M29" s="153">
        <v>0.00098865341601595</v>
      </c>
      <c r="N29" s="153">
        <v>0.000985136605891057</v>
      </c>
      <c r="O29" s="153">
        <v>0.000651548222663223</v>
      </c>
      <c r="P29" s="153">
        <v>0.00045576217951293</v>
      </c>
      <c r="Q29" s="153">
        <v>0.000563246056344723</v>
      </c>
      <c r="R29" s="153">
        <v>0.000455657601037273</v>
      </c>
    </row>
    <row r="30" spans="1:18" ht="12.75">
      <c r="A30" s="151">
        <v>1.26192389870993E-11</v>
      </c>
      <c r="B30" s="14">
        <v>0</v>
      </c>
      <c r="C30" s="14">
        <v>982.464709342589</v>
      </c>
      <c r="D30" s="14" t="s">
        <v>525</v>
      </c>
      <c r="F30" s="14" t="s">
        <v>526</v>
      </c>
      <c r="G30" s="153">
        <v>5.6843418860808E-13</v>
      </c>
      <c r="H30" s="153">
        <v>3.41060513164848E-12</v>
      </c>
      <c r="I30" s="153">
        <v>1.02318153949454E-12</v>
      </c>
      <c r="J30" s="153">
        <v>2.1600499167107E-12</v>
      </c>
      <c r="K30" s="153">
        <v>2.31921148952096E-11</v>
      </c>
      <c r="L30" s="153">
        <v>1.50066625792533E-11</v>
      </c>
      <c r="M30" s="153">
        <v>2.25099938688799E-11</v>
      </c>
      <c r="N30" s="153">
        <v>3.47881723428145E-11</v>
      </c>
      <c r="O30" s="153">
        <v>0</v>
      </c>
      <c r="P30" s="153">
        <v>0</v>
      </c>
      <c r="Q30" s="153">
        <v>0</v>
      </c>
      <c r="R30" s="153">
        <v>0</v>
      </c>
    </row>
    <row r="31" spans="1:18" ht="12.75">
      <c r="A31" s="14">
        <v>-0.0015380276452106</v>
      </c>
      <c r="B31" s="14">
        <v>-1000</v>
      </c>
      <c r="C31" s="14">
        <v>0</v>
      </c>
      <c r="D31" s="14" t="s">
        <v>527</v>
      </c>
      <c r="F31" s="14" t="s">
        <v>528</v>
      </c>
      <c r="G31" s="153">
        <v>-0.00150401872633665</v>
      </c>
      <c r="H31" s="153">
        <v>-0.00147801040066042</v>
      </c>
      <c r="I31" s="153">
        <v>-0.00148298007161429</v>
      </c>
      <c r="J31" s="153">
        <v>-0.00147770664102608</v>
      </c>
      <c r="K31" s="153">
        <v>-0.00151327372907417</v>
      </c>
      <c r="L31" s="153">
        <v>-0.00148441377450581</v>
      </c>
      <c r="M31" s="153">
        <v>-0.00148981935240044</v>
      </c>
      <c r="N31" s="153">
        <v>-0.0014796980040046</v>
      </c>
      <c r="O31" s="153">
        <v>-0.000977322347125664</v>
      </c>
      <c r="P31" s="153">
        <v>-0.000683643274896894</v>
      </c>
      <c r="Q31" s="153">
        <v>-0.000844869096454203</v>
      </c>
      <c r="R31" s="153">
        <v>-0.000683486418438406</v>
      </c>
    </row>
    <row r="32" spans="1:18" ht="12.75">
      <c r="A32" s="14">
        <v>0</v>
      </c>
      <c r="B32" s="14">
        <v>0</v>
      </c>
      <c r="C32" s="14">
        <v>0</v>
      </c>
      <c r="D32" s="14" t="s">
        <v>529</v>
      </c>
      <c r="F32" s="14" t="s">
        <v>530</v>
      </c>
      <c r="G32" s="153">
        <v>0</v>
      </c>
      <c r="H32" s="153">
        <v>0</v>
      </c>
      <c r="I32" s="153">
        <v>0</v>
      </c>
      <c r="J32" s="153">
        <v>0</v>
      </c>
      <c r="K32" s="153">
        <v>0</v>
      </c>
      <c r="L32" s="153">
        <v>0</v>
      </c>
      <c r="M32" s="153">
        <v>0</v>
      </c>
      <c r="N32" s="153">
        <v>0</v>
      </c>
      <c r="O32" s="153">
        <v>0</v>
      </c>
      <c r="P32" s="153">
        <v>0</v>
      </c>
      <c r="Q32" s="153">
        <v>0</v>
      </c>
      <c r="R32" s="153">
        <v>0</v>
      </c>
    </row>
    <row r="33" spans="1:18" ht="12.75">
      <c r="A33" s="14">
        <v>0</v>
      </c>
      <c r="B33" s="14">
        <v>0</v>
      </c>
      <c r="C33" s="14">
        <v>0</v>
      </c>
      <c r="D33" s="14" t="s">
        <v>531</v>
      </c>
      <c r="E33" s="14" t="s">
        <v>532</v>
      </c>
      <c r="F33" s="14" t="s">
        <v>533</v>
      </c>
      <c r="G33" s="153">
        <v>-0.325</v>
      </c>
      <c r="H33" s="153">
        <v>-0.324999999999999</v>
      </c>
      <c r="I33" s="153">
        <v>-0.324999999999999</v>
      </c>
      <c r="J33" s="153">
        <v>-0.324999999999999</v>
      </c>
      <c r="K33" s="153">
        <v>-0.162499999999997</v>
      </c>
      <c r="L33" s="153">
        <v>-0.162499999999998</v>
      </c>
      <c r="M33" s="153">
        <v>-0.162499999999996</v>
      </c>
      <c r="N33" s="153">
        <v>-0.162499999999993</v>
      </c>
      <c r="O33" s="153">
        <v>-0.325</v>
      </c>
      <c r="P33" s="153">
        <v>-0.325</v>
      </c>
      <c r="Q33" s="153">
        <v>-0.325</v>
      </c>
      <c r="R33" s="153">
        <v>-0.325</v>
      </c>
    </row>
    <row r="34" spans="1:18" ht="12.75">
      <c r="A34" s="14">
        <v>0</v>
      </c>
      <c r="B34" s="14">
        <v>0</v>
      </c>
      <c r="C34" s="14">
        <v>0</v>
      </c>
      <c r="D34" s="14" t="s">
        <v>534</v>
      </c>
      <c r="E34" s="14" t="s">
        <v>535</v>
      </c>
      <c r="F34" s="14" t="s">
        <v>536</v>
      </c>
      <c r="G34" s="153">
        <v>0.325000000000002</v>
      </c>
      <c r="H34" s="153">
        <v>0.324999999999988</v>
      </c>
      <c r="I34" s="153">
        <v>0.325000000000002</v>
      </c>
      <c r="J34" s="153">
        <v>0.324999999999999</v>
      </c>
      <c r="K34" s="153">
        <v>0.162499999999997</v>
      </c>
      <c r="L34" s="153">
        <v>0.162499999999999</v>
      </c>
      <c r="M34" s="153">
        <v>0.162499999999996</v>
      </c>
      <c r="N34" s="153">
        <v>0.162500000000015</v>
      </c>
      <c r="O34" s="153">
        <v>0.324999999999998</v>
      </c>
      <c r="P34" s="153">
        <v>0.325000000000001</v>
      </c>
      <c r="Q34" s="153">
        <v>0.325000000000046</v>
      </c>
      <c r="R34" s="153">
        <v>0.324999999999989</v>
      </c>
    </row>
    <row r="35" spans="1:18" ht="12.75">
      <c r="A35" s="14">
        <v>-1.29999999999999</v>
      </c>
      <c r="B35" s="14">
        <v>-1.3</v>
      </c>
      <c r="C35" s="14">
        <v>-1.29999996110436</v>
      </c>
      <c r="D35" s="14" t="s">
        <v>538</v>
      </c>
      <c r="E35" s="14" t="s">
        <v>539</v>
      </c>
      <c r="F35" s="14" t="s">
        <v>540</v>
      </c>
      <c r="G35" s="153">
        <v>1.30060134723917E-16</v>
      </c>
      <c r="H35" s="153">
        <v>9.56875361307297E-16</v>
      </c>
      <c r="I35" s="153">
        <v>2.26891229397987E-16</v>
      </c>
      <c r="J35" s="153">
        <v>7.47594337667859E-16</v>
      </c>
      <c r="K35" s="153">
        <v>-0.649999999999984</v>
      </c>
      <c r="L35" s="153">
        <v>-0.649999999999989</v>
      </c>
      <c r="M35" s="153">
        <v>-0.64999999999998</v>
      </c>
      <c r="N35" s="153">
        <v>-0.649999999999958</v>
      </c>
      <c r="O35" s="153">
        <v>0.682858954707659</v>
      </c>
      <c r="P35" s="153">
        <v>0.65189813430056</v>
      </c>
      <c r="Q35" s="153">
        <v>0.656333149664735</v>
      </c>
      <c r="R35" s="153">
        <v>0.651937936276864</v>
      </c>
    </row>
    <row r="36" spans="1:18" ht="12.75">
      <c r="A36" s="14">
        <v>1.69370492267444</v>
      </c>
      <c r="B36" s="14">
        <v>1.40872144588864</v>
      </c>
      <c r="C36" s="14">
        <v>635.792543090564</v>
      </c>
      <c r="D36" s="14" t="s">
        <v>541</v>
      </c>
      <c r="E36" s="14" t="s">
        <v>542</v>
      </c>
      <c r="F36" s="14" t="s">
        <v>543</v>
      </c>
      <c r="G36" s="153">
        <v>0.469646832093758</v>
      </c>
      <c r="H36" s="153">
        <v>0.529624061387494</v>
      </c>
      <c r="I36" s="153">
        <v>0.532001032377138</v>
      </c>
      <c r="J36" s="153">
        <v>0.529429740038835</v>
      </c>
      <c r="K36" s="153">
        <v>1.04370492312716</v>
      </c>
      <c r="L36" s="153">
        <v>1.1209756245297</v>
      </c>
      <c r="M36" s="153">
        <v>1.12410912741131</v>
      </c>
      <c r="N36" s="153">
        <v>1.1207934258731</v>
      </c>
      <c r="O36" s="153">
        <v>0.0401403056270055</v>
      </c>
      <c r="P36" s="153">
        <v>0.0278707782513265</v>
      </c>
      <c r="Q36" s="153">
        <v>0.0344436344495306</v>
      </c>
      <c r="R36" s="153">
        <v>0.0278779652287539</v>
      </c>
    </row>
    <row r="37" spans="1:18" ht="12.75">
      <c r="A37" s="151">
        <v>8.57756700916911E-12</v>
      </c>
      <c r="B37" s="14">
        <v>0</v>
      </c>
      <c r="C37" s="14">
        <v>491.280306230146</v>
      </c>
      <c r="D37" s="14" t="s">
        <v>544</v>
      </c>
      <c r="F37" s="14" t="s">
        <v>545</v>
      </c>
      <c r="G37" s="153">
        <v>0.0696990991445303</v>
      </c>
      <c r="H37" s="153">
        <v>0.0602119960249045</v>
      </c>
      <c r="I37" s="153">
        <v>0.0594607219222803</v>
      </c>
      <c r="J37" s="153">
        <v>0.0602101572552573</v>
      </c>
      <c r="K37" s="153">
        <v>2.46210886528554E-11</v>
      </c>
      <c r="L37" s="153">
        <v>1.43205620844781E-11</v>
      </c>
      <c r="M37" s="153">
        <v>2.06995663190379E-11</v>
      </c>
      <c r="N37" s="153">
        <v>3.11147533317771E-11</v>
      </c>
      <c r="O37" s="153">
        <v>0.0447442837796114</v>
      </c>
      <c r="P37" s="153">
        <v>0.0415055501888933</v>
      </c>
      <c r="Q37" s="153">
        <v>0.0483732123434385</v>
      </c>
      <c r="R37" s="153">
        <v>0.0415028173770787</v>
      </c>
    </row>
    <row r="38" spans="1:18" ht="12.75">
      <c r="A38" s="14">
        <v>5.34342499771855</v>
      </c>
      <c r="B38" s="14">
        <v>-386.236615370576</v>
      </c>
      <c r="C38" s="14">
        <v>1000</v>
      </c>
      <c r="D38" s="14" t="s">
        <v>546</v>
      </c>
      <c r="E38" s="14" t="s">
        <v>547</v>
      </c>
      <c r="F38" s="14" t="s">
        <v>548</v>
      </c>
      <c r="G38" s="153">
        <v>1.1511303257613</v>
      </c>
      <c r="H38" s="153">
        <v>1.17160226048247</v>
      </c>
      <c r="I38" s="153">
        <v>1.17413719766409</v>
      </c>
      <c r="J38" s="153">
        <v>1.17153762945611</v>
      </c>
      <c r="K38" s="153">
        <v>3.20584544693508</v>
      </c>
      <c r="L38" s="153">
        <v>3.23095377327854</v>
      </c>
      <c r="M38" s="153">
        <v>3.23448094318814</v>
      </c>
      <c r="N38" s="153">
        <v>3.23088167117339</v>
      </c>
      <c r="O38" s="153">
        <v>-0.0192595063620046</v>
      </c>
      <c r="P38" s="153">
        <v>0.0297548645137339</v>
      </c>
      <c r="Q38" s="153">
        <v>0.0285285536778019</v>
      </c>
      <c r="R38" s="153">
        <v>0.0296223616476254</v>
      </c>
    </row>
    <row r="39" spans="1:18" ht="12.75">
      <c r="A39" s="151">
        <v>8.86757334228605E-12</v>
      </c>
      <c r="B39" s="14">
        <v>0</v>
      </c>
      <c r="C39" s="14">
        <v>982.4647093426</v>
      </c>
      <c r="D39" s="14" t="s">
        <v>549</v>
      </c>
      <c r="E39" s="14" t="s">
        <v>550</v>
      </c>
      <c r="F39" s="14" t="s">
        <v>551</v>
      </c>
      <c r="G39" s="153">
        <v>2.27373675443232E-13</v>
      </c>
      <c r="H39" s="153">
        <v>1.36424205265939E-12</v>
      </c>
      <c r="I39" s="153">
        <v>1.36424205265939E-12</v>
      </c>
      <c r="J39" s="153">
        <v>-4.54747350886464E-13</v>
      </c>
      <c r="K39" s="153">
        <v>1.50066625792533E-11</v>
      </c>
      <c r="L39" s="153">
        <v>1.01181285572238E-11</v>
      </c>
      <c r="M39" s="153">
        <v>1.53477230924181E-11</v>
      </c>
      <c r="N39" s="153">
        <v>2.37605490838177E-11</v>
      </c>
      <c r="O39" s="153">
        <v>-2.27373675443232E-13</v>
      </c>
      <c r="P39" s="153">
        <v>-4.54747350886464E-13</v>
      </c>
      <c r="Q39" s="153">
        <v>-4.54747350886464E-13</v>
      </c>
      <c r="R39" s="153">
        <v>-3.41060513164848E-13</v>
      </c>
    </row>
    <row r="40" spans="1:18" ht="12.75">
      <c r="A40" s="14">
        <v>2.28305609830524</v>
      </c>
      <c r="B40" s="14">
        <v>2.00324726986355</v>
      </c>
      <c r="C40" s="14">
        <v>612.93147917707</v>
      </c>
      <c r="D40" s="14" t="s">
        <v>554</v>
      </c>
      <c r="E40" s="14" t="s">
        <v>555</v>
      </c>
      <c r="F40" s="14" t="s">
        <v>556</v>
      </c>
      <c r="G40" s="153">
        <v>0.408998007757873</v>
      </c>
      <c r="H40" s="153">
        <v>0.469885385000769</v>
      </c>
      <c r="I40" s="153">
        <v>0.471823047216637</v>
      </c>
      <c r="J40" s="153">
        <v>0.469682198041935</v>
      </c>
      <c r="K40" s="153">
        <v>1.30805609873314</v>
      </c>
      <c r="L40" s="153">
        <v>1.38623694810439</v>
      </c>
      <c r="M40" s="153">
        <v>1.38893114219519</v>
      </c>
      <c r="N40" s="153">
        <v>1.3860458837867</v>
      </c>
      <c r="O40" s="153">
        <v>2.66204456692852E-15</v>
      </c>
      <c r="P40" s="153">
        <v>6.01295862870363E-16</v>
      </c>
      <c r="Q40" s="153">
        <v>2.29626323073296E-15</v>
      </c>
      <c r="R40" s="153">
        <v>5.01284606295843E-16</v>
      </c>
    </row>
    <row r="41" spans="1:18" ht="12.75">
      <c r="A41" s="14">
        <v>2.28305609830256</v>
      </c>
      <c r="B41" s="14">
        <v>1.99807262278319</v>
      </c>
      <c r="C41" s="14">
        <v>612.93147917707</v>
      </c>
      <c r="D41" s="14" t="s">
        <v>559</v>
      </c>
      <c r="E41" s="14" t="s">
        <v>560</v>
      </c>
      <c r="F41" s="14" t="s">
        <v>561</v>
      </c>
      <c r="G41" s="153">
        <v>0.408998007757738</v>
      </c>
      <c r="H41" s="153">
        <v>0.469885384999894</v>
      </c>
      <c r="I41" s="153">
        <v>0.471823047216429</v>
      </c>
      <c r="J41" s="153">
        <v>0.469682198041421</v>
      </c>
      <c r="K41" s="153">
        <v>1.30805609872807</v>
      </c>
      <c r="L41" s="153">
        <v>1.38623694810113</v>
      </c>
      <c r="M41" s="153">
        <v>1.38893114219022</v>
      </c>
      <c r="N41" s="153">
        <v>1.38604588377895</v>
      </c>
      <c r="O41" s="153">
        <v>2.42932520390757E-15</v>
      </c>
      <c r="P41" s="153">
        <v>5.50602172259312E-16</v>
      </c>
      <c r="Q41" s="153">
        <v>2.1054135243702E-15</v>
      </c>
      <c r="R41" s="153">
        <v>4.61197174638431E-16</v>
      </c>
    </row>
    <row r="42" spans="1:18" ht="12.75">
      <c r="A42" s="14">
        <v>5.98406596051506</v>
      </c>
      <c r="B42" s="14">
        <v>-116.473721963881</v>
      </c>
      <c r="C42" s="14">
        <v>249.135209229261</v>
      </c>
      <c r="D42" s="14" t="s">
        <v>564</v>
      </c>
      <c r="E42" s="14" t="s">
        <v>565</v>
      </c>
      <c r="F42" s="14" t="s">
        <v>566</v>
      </c>
      <c r="G42" s="153">
        <v>1.37256403921207</v>
      </c>
      <c r="H42" s="153">
        <v>1.29324159163184</v>
      </c>
      <c r="I42" s="153">
        <v>1.29335031100333</v>
      </c>
      <c r="J42" s="153">
        <v>1.29349905311175</v>
      </c>
      <c r="K42" s="153">
        <v>3.65890685807653</v>
      </c>
      <c r="L42" s="153">
        <v>3.5854957266838</v>
      </c>
      <c r="M42" s="153">
        <v>3.58609687797638</v>
      </c>
      <c r="N42" s="153">
        <v>3.5857551344385</v>
      </c>
      <c r="O42" s="153">
        <v>-0.561954822076131</v>
      </c>
      <c r="P42" s="153">
        <v>-0.638825002656744</v>
      </c>
      <c r="Q42" s="153">
        <v>-0.553319569982591</v>
      </c>
      <c r="R42" s="153">
        <v>-0.638678416675702</v>
      </c>
    </row>
    <row r="43" spans="1:18" ht="12.75">
      <c r="A43" s="14">
        <v>5.98406596051506</v>
      </c>
      <c r="B43" s="14">
        <v>-116.473721963872</v>
      </c>
      <c r="C43" s="14">
        <v>249.135209229261</v>
      </c>
      <c r="D43" s="14" t="s">
        <v>569</v>
      </c>
      <c r="E43" s="14" t="s">
        <v>570</v>
      </c>
      <c r="F43" s="14" t="s">
        <v>571</v>
      </c>
      <c r="G43" s="153">
        <v>1.37256403921207</v>
      </c>
      <c r="H43" s="153">
        <v>1.29324159163184</v>
      </c>
      <c r="I43" s="153">
        <v>1.29335031100333</v>
      </c>
      <c r="J43" s="153">
        <v>1.29349905311175</v>
      </c>
      <c r="K43" s="153">
        <v>3.65890685807653</v>
      </c>
      <c r="L43" s="153">
        <v>3.5854957266838</v>
      </c>
      <c r="M43" s="153">
        <v>3.58609687797638</v>
      </c>
      <c r="N43" s="153">
        <v>3.5857551344385</v>
      </c>
      <c r="O43" s="153">
        <v>-0.561954822076131</v>
      </c>
      <c r="P43" s="153">
        <v>-0.638825002656744</v>
      </c>
      <c r="Q43" s="153">
        <v>-0.553319569982591</v>
      </c>
      <c r="R43" s="153">
        <v>-0.638678416675702</v>
      </c>
    </row>
    <row r="44" spans="1:18" ht="12.75">
      <c r="A44" s="14">
        <v>0.879361386389064</v>
      </c>
      <c r="B44" s="14">
        <v>-496.373883736309</v>
      </c>
      <c r="C44" s="14">
        <v>624.157499109683</v>
      </c>
      <c r="D44" s="14" t="s">
        <v>574</v>
      </c>
      <c r="E44" s="14" t="s">
        <v>575</v>
      </c>
      <c r="F44" s="14" t="s">
        <v>576</v>
      </c>
      <c r="G44" s="153">
        <v>0.0680406383146419</v>
      </c>
      <c r="H44" s="153">
        <v>0.0662663572164774</v>
      </c>
      <c r="I44" s="153">
        <v>0.066337727184873</v>
      </c>
      <c r="J44" s="153">
        <v>0.0662385738808097</v>
      </c>
      <c r="K44" s="153">
        <v>0.459945641031708</v>
      </c>
      <c r="L44" s="153">
        <v>0.466293990454801</v>
      </c>
      <c r="M44" s="153">
        <v>0.466839633288373</v>
      </c>
      <c r="N44" s="153">
        <v>0.46627647123887</v>
      </c>
      <c r="O44" s="153">
        <v>-0.115674822449477</v>
      </c>
      <c r="P44" s="153">
        <v>-0.175168804708278</v>
      </c>
      <c r="Q44" s="153">
        <v>-0.150396555681936</v>
      </c>
      <c r="R44" s="153">
        <v>-0.175052190258611</v>
      </c>
    </row>
    <row r="45" spans="1:18" ht="12.75">
      <c r="A45" s="14">
        <v>0.348610841857748</v>
      </c>
      <c r="B45" s="14">
        <v>-938.514661833836</v>
      </c>
      <c r="C45" s="14">
        <v>624.157499109683</v>
      </c>
      <c r="D45" s="14" t="s">
        <v>579</v>
      </c>
      <c r="E45" s="14" t="s">
        <v>580</v>
      </c>
      <c r="F45" s="14" t="s">
        <v>581</v>
      </c>
      <c r="G45" s="153">
        <v>0.00575821485347205</v>
      </c>
      <c r="H45" s="153">
        <v>0.00291542839966041</v>
      </c>
      <c r="I45" s="153">
        <v>0.00296725735017844</v>
      </c>
      <c r="J45" s="153">
        <v>0.00291983269278262</v>
      </c>
      <c r="K45" s="153">
        <v>0.161961394716627</v>
      </c>
      <c r="L45" s="153">
        <v>0.165886868378947</v>
      </c>
      <c r="M45" s="153">
        <v>0.166375722003522</v>
      </c>
      <c r="N45" s="153">
        <v>0.165896361512864</v>
      </c>
      <c r="O45" s="153">
        <v>-0.115674822449477</v>
      </c>
      <c r="P45" s="153">
        <v>-0.175168804708278</v>
      </c>
      <c r="Q45" s="153">
        <v>-0.15039655568205</v>
      </c>
      <c r="R45" s="153">
        <v>-0.175052190258611</v>
      </c>
    </row>
    <row r="46" spans="1:18" ht="12.75">
      <c r="A46" s="14">
        <v>0.424552751490914</v>
      </c>
      <c r="B46" s="14">
        <v>0</v>
      </c>
      <c r="C46" s="14">
        <v>890.941343804843</v>
      </c>
      <c r="D46" s="14" t="s">
        <v>584</v>
      </c>
      <c r="E46" s="14" t="s">
        <v>585</v>
      </c>
      <c r="F46" s="14" t="s">
        <v>586</v>
      </c>
      <c r="G46" s="153">
        <v>0.0120010253516804</v>
      </c>
      <c r="H46" s="153">
        <v>0.00135186953628143</v>
      </c>
      <c r="I46" s="153">
        <v>0.00139844094751866</v>
      </c>
      <c r="J46" s="153">
        <v>0.00134599045115426</v>
      </c>
      <c r="K46" s="153">
        <v>0.237903304323428</v>
      </c>
      <c r="L46" s="153">
        <v>0.224535305517729</v>
      </c>
      <c r="M46" s="153">
        <v>0.224267627492609</v>
      </c>
      <c r="N46" s="153">
        <v>0.224532676482009</v>
      </c>
      <c r="O46" s="153">
        <v>1.27138545180733E-15</v>
      </c>
      <c r="P46" s="153">
        <v>2.88207383853816E-16</v>
      </c>
      <c r="Q46" s="153">
        <v>1.09966013786238E-15</v>
      </c>
      <c r="R46" s="153">
        <v>2.39490480140965E-16</v>
      </c>
    </row>
    <row r="47" spans="1:18" ht="12.75">
      <c r="A47" s="14">
        <v>0.819088040600604</v>
      </c>
      <c r="B47" s="14">
        <v>0.819088024191842</v>
      </c>
      <c r="C47" s="14">
        <v>204.371366372636</v>
      </c>
      <c r="D47" s="14" t="s">
        <v>589</v>
      </c>
      <c r="E47" s="14" t="s">
        <v>590</v>
      </c>
      <c r="F47" s="14" t="s">
        <v>591</v>
      </c>
      <c r="G47" s="153">
        <v>0.169088040538326</v>
      </c>
      <c r="H47" s="153">
        <v>0.185799192971444</v>
      </c>
      <c r="I47" s="153">
        <v>0.185748385261831</v>
      </c>
      <c r="J47" s="153">
        <v>0.185711292568385</v>
      </c>
      <c r="K47" s="153">
        <v>0.494088040722772</v>
      </c>
      <c r="L47" s="153">
        <v>0.51079919304243</v>
      </c>
      <c r="M47" s="153">
        <v>0.510748385412171</v>
      </c>
      <c r="N47" s="153">
        <v>0.510711292800465</v>
      </c>
      <c r="O47" s="153">
        <v>0.0545842257969297</v>
      </c>
      <c r="P47" s="153">
        <v>0.0240522906841533</v>
      </c>
      <c r="Q47" s="153">
        <v>0.0289633283855437</v>
      </c>
      <c r="R47" s="153">
        <v>0.02409007914639</v>
      </c>
    </row>
    <row r="48" spans="1:18" ht="12.75">
      <c r="A48" s="14">
        <v>0.530750544531315</v>
      </c>
      <c r="B48" s="14">
        <v>0</v>
      </c>
      <c r="C48" s="14">
        <v>890.941343804874</v>
      </c>
      <c r="D48" s="14" t="s">
        <v>594</v>
      </c>
      <c r="E48" s="14" t="s">
        <v>595</v>
      </c>
      <c r="F48" s="14" t="s">
        <v>596</v>
      </c>
      <c r="G48" s="153">
        <v>0.0622824234611698</v>
      </c>
      <c r="H48" s="153">
        <v>0.063350928816817</v>
      </c>
      <c r="I48" s="153">
        <v>0.0633704698348083</v>
      </c>
      <c r="J48" s="153">
        <v>0.0633187411880271</v>
      </c>
      <c r="K48" s="153">
        <v>0.297984246315081</v>
      </c>
      <c r="L48" s="153">
        <v>0.300407122075853</v>
      </c>
      <c r="M48" s="153">
        <v>0.30046391128485</v>
      </c>
      <c r="N48" s="153">
        <v>0.30038010972612</v>
      </c>
      <c r="O48" s="153">
        <v>0</v>
      </c>
      <c r="P48" s="153">
        <v>0</v>
      </c>
      <c r="Q48" s="153">
        <v>0</v>
      </c>
      <c r="R48" s="153">
        <v>0</v>
      </c>
    </row>
    <row r="49" spans="1:18" ht="12.75">
      <c r="A49" s="14">
        <v>0.530750544531368</v>
      </c>
      <c r="B49" s="14">
        <v>0</v>
      </c>
      <c r="C49" s="14">
        <v>890.941343804878</v>
      </c>
      <c r="D49" s="14" t="s">
        <v>175</v>
      </c>
      <c r="E49" s="14" t="s">
        <v>585</v>
      </c>
      <c r="F49" s="14" t="s">
        <v>176</v>
      </c>
      <c r="G49" s="153">
        <v>0.0622824234611468</v>
      </c>
      <c r="H49" s="153">
        <v>0.0633509288169428</v>
      </c>
      <c r="I49" s="153">
        <v>0.0633704698348101</v>
      </c>
      <c r="J49" s="153">
        <v>0.0633187411879277</v>
      </c>
      <c r="K49" s="153">
        <v>0.297984246315076</v>
      </c>
      <c r="L49" s="153">
        <v>0.300407122075839</v>
      </c>
      <c r="M49" s="153">
        <v>0.30046391128486</v>
      </c>
      <c r="N49" s="153">
        <v>0.300380109726014</v>
      </c>
      <c r="O49" s="153">
        <v>1.27137665426832E-15</v>
      </c>
      <c r="P49" s="153">
        <v>2.8821708533544E-16</v>
      </c>
      <c r="Q49" s="153">
        <v>1.09963553319296E-15</v>
      </c>
      <c r="R49" s="153">
        <v>2.39435730329849E-16</v>
      </c>
    </row>
    <row r="50" spans="1:18" ht="12.75">
      <c r="A50" s="14">
        <v>0.819088040600604</v>
      </c>
      <c r="B50" s="14">
        <v>0.819088024191955</v>
      </c>
      <c r="C50" s="14">
        <v>204.371366372637</v>
      </c>
      <c r="D50" s="14" t="s">
        <v>597</v>
      </c>
      <c r="E50" s="14" t="s">
        <v>590</v>
      </c>
      <c r="F50" s="14" t="s">
        <v>598</v>
      </c>
      <c r="G50" s="153">
        <v>0.169088040538213</v>
      </c>
      <c r="H50" s="153">
        <v>0.185799192971558</v>
      </c>
      <c r="I50" s="153">
        <v>0.185748385261831</v>
      </c>
      <c r="J50" s="153">
        <v>0.185711292568385</v>
      </c>
      <c r="K50" s="153">
        <v>0.494088040722658</v>
      </c>
      <c r="L50" s="153">
        <v>0.51079919304243</v>
      </c>
      <c r="M50" s="153">
        <v>0.510748385412284</v>
      </c>
      <c r="N50" s="153">
        <v>0.510711292800465</v>
      </c>
      <c r="O50" s="153">
        <v>0.0545842257970434</v>
      </c>
      <c r="P50" s="153">
        <v>0.024052290684267</v>
      </c>
      <c r="Q50" s="153">
        <v>0.0289633283852026</v>
      </c>
      <c r="R50" s="153">
        <v>0.02409007914639</v>
      </c>
    </row>
    <row r="51" spans="1:18" ht="12.75">
      <c r="A51" s="14">
        <v>-0.288337496069289</v>
      </c>
      <c r="B51" s="14">
        <v>-204.371366372637</v>
      </c>
      <c r="C51" s="14">
        <v>882.023894356031</v>
      </c>
      <c r="D51" s="14" t="s">
        <v>599</v>
      </c>
      <c r="E51" s="14" t="s">
        <v>600</v>
      </c>
      <c r="F51" s="14" t="s">
        <v>601</v>
      </c>
      <c r="G51" s="153">
        <v>-0.106805617077043</v>
      </c>
      <c r="H51" s="153">
        <v>-0.122448264154627</v>
      </c>
      <c r="I51" s="153">
        <v>-0.122377915427023</v>
      </c>
      <c r="J51" s="153">
        <v>-0.122392551380357</v>
      </c>
      <c r="K51" s="153">
        <v>-0.196103794407576</v>
      </c>
      <c r="L51" s="153">
        <v>-0.210392070966577</v>
      </c>
      <c r="M51" s="153">
        <v>-0.21028447412732</v>
      </c>
      <c r="N51" s="153">
        <v>-0.210331183074458</v>
      </c>
      <c r="O51" s="153">
        <v>-0.0545842257969297</v>
      </c>
      <c r="P51" s="153">
        <v>-0.0240522906841533</v>
      </c>
      <c r="Q51" s="153">
        <v>-0.02896332838543</v>
      </c>
      <c r="R51" s="153">
        <v>-0.02409007914639</v>
      </c>
    </row>
    <row r="52" spans="1:18" ht="12.75">
      <c r="A52" s="14">
        <v>0.819088040600604</v>
      </c>
      <c r="B52" s="14">
        <v>0.819088024191046</v>
      </c>
      <c r="C52" s="14">
        <v>204.371366372631</v>
      </c>
      <c r="D52" s="14" t="s">
        <v>605</v>
      </c>
      <c r="E52" s="14" t="s">
        <v>606</v>
      </c>
      <c r="F52" s="14" t="s">
        <v>607</v>
      </c>
      <c r="G52" s="153">
        <v>0.169088040538213</v>
      </c>
      <c r="H52" s="153">
        <v>0.185799192971558</v>
      </c>
      <c r="I52" s="153">
        <v>0.185748385261831</v>
      </c>
      <c r="J52" s="153">
        <v>0.185711292568385</v>
      </c>
      <c r="K52" s="153">
        <v>0.494088040722658</v>
      </c>
      <c r="L52" s="153">
        <v>0.51079919304243</v>
      </c>
      <c r="M52" s="153">
        <v>0.510748385412284</v>
      </c>
      <c r="N52" s="153">
        <v>0.510711292800465</v>
      </c>
      <c r="O52" s="153">
        <v>0.0545842257970434</v>
      </c>
      <c r="P52" s="153">
        <v>0.024052290684267</v>
      </c>
      <c r="Q52" s="153">
        <v>0.0289633283849752</v>
      </c>
      <c r="R52" s="153">
        <v>0.02409007914639</v>
      </c>
    </row>
    <row r="53" spans="1:18" ht="12.75">
      <c r="A53" s="14">
        <v>1.6381760812012</v>
      </c>
      <c r="B53" s="14">
        <v>1.63817604838345</v>
      </c>
      <c r="C53" s="14">
        <v>408.742732745206</v>
      </c>
      <c r="D53" s="14" t="s">
        <v>611</v>
      </c>
      <c r="E53" s="14" t="s">
        <v>612</v>
      </c>
      <c r="F53" s="14" t="s">
        <v>613</v>
      </c>
      <c r="G53" s="153">
        <v>0.338176081076653</v>
      </c>
      <c r="H53" s="153">
        <v>0.371598385942888</v>
      </c>
      <c r="I53" s="153">
        <v>0.371496770523435</v>
      </c>
      <c r="J53" s="153">
        <v>0.371422585136883</v>
      </c>
      <c r="K53" s="153">
        <v>0.988176081445317</v>
      </c>
      <c r="L53" s="153">
        <v>1.02159838608486</v>
      </c>
      <c r="M53" s="153">
        <v>1.02149677082456</v>
      </c>
      <c r="N53" s="153">
        <v>1.02142258560093</v>
      </c>
      <c r="O53" s="153">
        <v>0.109168451593859</v>
      </c>
      <c r="P53" s="153">
        <v>0.0481045813685341</v>
      </c>
      <c r="Q53" s="153">
        <v>0.0579266567707463</v>
      </c>
      <c r="R53" s="153">
        <v>0.0481801582927801</v>
      </c>
    </row>
    <row r="54" spans="1:18" ht="12.75">
      <c r="A54" s="14">
        <v>0.0063700834031124</v>
      </c>
      <c r="B54" s="14">
        <v>-1000</v>
      </c>
      <c r="C54" s="14">
        <v>999.926304063275</v>
      </c>
      <c r="D54" s="14" t="s">
        <v>616</v>
      </c>
      <c r="F54" s="14" t="s">
        <v>617</v>
      </c>
      <c r="G54" s="153">
        <v>-0.00454186673255208</v>
      </c>
      <c r="H54" s="153">
        <v>0.00781077463852852</v>
      </c>
      <c r="I54" s="153">
        <v>0.00768420509871248</v>
      </c>
      <c r="J54" s="153">
        <v>0.00780797801269272</v>
      </c>
      <c r="K54" s="153">
        <v>0.00183113310868066</v>
      </c>
      <c r="L54" s="153">
        <v>0.0136422657643606</v>
      </c>
      <c r="M54" s="153">
        <v>0.0134840780430067</v>
      </c>
      <c r="N54" s="153">
        <v>0.0136387848832555</v>
      </c>
      <c r="O54" s="153">
        <v>0.00792294191353448</v>
      </c>
      <c r="P54" s="153">
        <v>0.0035717014787906</v>
      </c>
      <c r="Q54" s="153">
        <v>-0.00169785180787584</v>
      </c>
      <c r="R54" s="153">
        <v>0.00357653326364015</v>
      </c>
    </row>
    <row r="55" spans="1:18" ht="12.75">
      <c r="A55" s="14">
        <v>-0.0800660215973039</v>
      </c>
      <c r="B55" s="14">
        <v>-1000</v>
      </c>
      <c r="C55" s="14">
        <v>999.926304063275</v>
      </c>
      <c r="D55" s="14" t="s">
        <v>621</v>
      </c>
      <c r="F55" s="14" t="s">
        <v>622</v>
      </c>
      <c r="G55" s="153">
        <v>-0.0691540714618668</v>
      </c>
      <c r="H55" s="153">
        <v>-0.0648297089878724</v>
      </c>
      <c r="I55" s="153">
        <v>-0.0648948680827743</v>
      </c>
      <c r="J55" s="153">
        <v>-0.0648151270195285</v>
      </c>
      <c r="K55" s="153">
        <v>-0.0755270713029858</v>
      </c>
      <c r="L55" s="153">
        <v>-0.0706612001135909</v>
      </c>
      <c r="M55" s="153">
        <v>-0.070694741027296</v>
      </c>
      <c r="N55" s="153">
        <v>-0.070645933890205</v>
      </c>
      <c r="O55" s="153">
        <v>-0.0558117358401659</v>
      </c>
      <c r="P55" s="153">
        <v>-0.0585381308003434</v>
      </c>
      <c r="Q55" s="153">
        <v>-0.0603900359221825</v>
      </c>
      <c r="R55" s="153">
        <v>-0.0585303498855864</v>
      </c>
    </row>
    <row r="56" spans="1:18" ht="12.75">
      <c r="A56" s="14">
        <v>-0.166502126597833</v>
      </c>
      <c r="B56" s="14">
        <v>-1000</v>
      </c>
      <c r="C56" s="14">
        <v>1000</v>
      </c>
      <c r="D56" s="14" t="s">
        <v>623</v>
      </c>
      <c r="F56" s="14" t="s">
        <v>624</v>
      </c>
      <c r="G56" s="153">
        <v>-0.133766276191067</v>
      </c>
      <c r="H56" s="153">
        <v>-0.137470192614273</v>
      </c>
      <c r="I56" s="153">
        <v>-0.137473941264261</v>
      </c>
      <c r="J56" s="153">
        <v>-0.137438232051863</v>
      </c>
      <c r="K56" s="153">
        <v>-0.152885275714766</v>
      </c>
      <c r="L56" s="153">
        <v>-0.154964665991542</v>
      </c>
      <c r="M56" s="153">
        <v>-0.154873560097598</v>
      </c>
      <c r="N56" s="153">
        <v>-0.154930652663779</v>
      </c>
      <c r="O56" s="153">
        <v>-0.11954641359398</v>
      </c>
      <c r="P56" s="153">
        <v>-0.120647963079591</v>
      </c>
      <c r="Q56" s="153">
        <v>-0.119082220036716</v>
      </c>
      <c r="R56" s="153">
        <v>-0.120637233034699</v>
      </c>
    </row>
    <row r="57" spans="1:18" ht="12.75">
      <c r="A57" s="14">
        <v>-0.585942484811198</v>
      </c>
      <c r="B57" s="14">
        <v>-1000</v>
      </c>
      <c r="C57" s="14">
        <v>1000</v>
      </c>
      <c r="D57" s="14" t="s">
        <v>625</v>
      </c>
      <c r="F57" s="14" t="s">
        <v>626</v>
      </c>
      <c r="G57" s="153">
        <v>-0.140911033303495</v>
      </c>
      <c r="H57" s="153">
        <v>-0.160051061473836</v>
      </c>
      <c r="I57" s="153">
        <v>-0.160000896975589</v>
      </c>
      <c r="J57" s="153">
        <v>-0.15993780119129</v>
      </c>
      <c r="K57" s="153">
        <v>-0.373514031590161</v>
      </c>
      <c r="L57" s="153">
        <v>-0.386697463873929</v>
      </c>
      <c r="M57" s="153">
        <v>-0.386299499395477</v>
      </c>
      <c r="N57" s="153">
        <v>-0.386576676815025</v>
      </c>
      <c r="O57" s="153">
        <v>-0.0973739185357089</v>
      </c>
      <c r="P57" s="153">
        <v>-0.0990537215179756</v>
      </c>
      <c r="Q57" s="153">
        <v>-0.090938844223956</v>
      </c>
      <c r="R57" s="153">
        <v>-0.099018582253052</v>
      </c>
    </row>
    <row r="58" spans="1:18" ht="12.75">
      <c r="A58" s="14">
        <v>0</v>
      </c>
      <c r="B58" s="14">
        <v>0</v>
      </c>
      <c r="C58" s="14">
        <v>0</v>
      </c>
      <c r="D58" s="14" t="s">
        <v>627</v>
      </c>
      <c r="E58" s="14" t="s">
        <v>628</v>
      </c>
      <c r="F58" s="14" t="s">
        <v>629</v>
      </c>
      <c r="G58" s="153">
        <v>0</v>
      </c>
      <c r="H58" s="153">
        <v>0</v>
      </c>
      <c r="I58" s="153">
        <v>0</v>
      </c>
      <c r="J58" s="153">
        <v>0</v>
      </c>
      <c r="K58" s="153">
        <v>0</v>
      </c>
      <c r="L58" s="153">
        <v>0</v>
      </c>
      <c r="M58" s="153">
        <v>0</v>
      </c>
      <c r="N58" s="153">
        <v>0</v>
      </c>
      <c r="O58" s="153">
        <v>0</v>
      </c>
      <c r="P58" s="153">
        <v>0</v>
      </c>
      <c r="Q58" s="153">
        <v>0</v>
      </c>
      <c r="R58" s="153">
        <v>0</v>
      </c>
    </row>
    <row r="59" spans="1:18" ht="12.75">
      <c r="A59" s="14">
        <v>0.172872210000946</v>
      </c>
      <c r="B59" s="14">
        <v>-1000</v>
      </c>
      <c r="C59" s="14">
        <v>999.926304063275</v>
      </c>
      <c r="D59" s="14" t="s">
        <v>630</v>
      </c>
      <c r="E59" s="14" t="s">
        <v>631</v>
      </c>
      <c r="F59" s="14" t="s">
        <v>632</v>
      </c>
      <c r="G59" s="153">
        <v>0.129224409458515</v>
      </c>
      <c r="H59" s="153">
        <v>0.145280967252688</v>
      </c>
      <c r="I59" s="153">
        <v>0.145158146362973</v>
      </c>
      <c r="J59" s="153">
        <v>0.145246210064556</v>
      </c>
      <c r="K59" s="153">
        <v>0.15471640882356</v>
      </c>
      <c r="L59" s="153">
        <v>0.168606931756016</v>
      </c>
      <c r="M59" s="153">
        <v>0.168357638140605</v>
      </c>
      <c r="N59" s="153">
        <v>0.168569437547148</v>
      </c>
      <c r="O59" s="153">
        <v>0.127469355507514</v>
      </c>
      <c r="P59" s="153">
        <v>0.124219664558495</v>
      </c>
      <c r="Q59" s="153">
        <v>0.117384368228613</v>
      </c>
      <c r="R59" s="153">
        <v>0.124213766298339</v>
      </c>
    </row>
    <row r="60" spans="1:18" ht="12.75">
      <c r="A60" s="151">
        <v>6.58470855911986E-12</v>
      </c>
      <c r="B60" s="14">
        <v>0</v>
      </c>
      <c r="C60" s="14">
        <v>938.43871992571</v>
      </c>
      <c r="D60" s="14" t="s">
        <v>179</v>
      </c>
      <c r="E60" s="14" t="s">
        <v>635</v>
      </c>
      <c r="F60" s="14" t="s">
        <v>636</v>
      </c>
      <c r="G60" s="153">
        <v>3.30993212226737E-13</v>
      </c>
      <c r="H60" s="153">
        <v>1.88357203018006E-12</v>
      </c>
      <c r="I60" s="153">
        <v>4.89901263448747E-13</v>
      </c>
      <c r="J60" s="153">
        <v>1.25116299843266E-12</v>
      </c>
      <c r="K60" s="153">
        <v>1.23381441657804E-11</v>
      </c>
      <c r="L60" s="153">
        <v>7.97528784131132E-12</v>
      </c>
      <c r="M60" s="153">
        <v>1.21424071623929E-11</v>
      </c>
      <c r="N60" s="153">
        <v>1.87523520400406E-11</v>
      </c>
      <c r="O60" s="153">
        <v>2.59795332346814E-12</v>
      </c>
      <c r="P60" s="153">
        <v>6.63472538777455E-13</v>
      </c>
      <c r="Q60" s="153">
        <v>1.30157213521715E-12</v>
      </c>
      <c r="R60" s="153">
        <v>1.13546803505898E-12</v>
      </c>
    </row>
    <row r="61" spans="1:18" ht="12.75">
      <c r="A61" s="14">
        <v>-1.41795376390712</v>
      </c>
      <c r="B61" s="14">
        <v>-245.133889336638</v>
      </c>
      <c r="C61" s="14">
        <v>1000</v>
      </c>
      <c r="D61" s="14" t="s">
        <v>637</v>
      </c>
      <c r="E61" s="14" t="s">
        <v>638</v>
      </c>
      <c r="F61" s="14" t="s">
        <v>639</v>
      </c>
      <c r="G61" s="153">
        <v>-0.554568023696447</v>
      </c>
      <c r="H61" s="153">
        <v>-0.35347082163139</v>
      </c>
      <c r="I61" s="153">
        <v>-0.349704216570103</v>
      </c>
      <c r="J61" s="153">
        <v>-0.354134657028453</v>
      </c>
      <c r="K61" s="153">
        <v>-1.04279466061541</v>
      </c>
      <c r="L61" s="153">
        <v>-0.813021830478192</v>
      </c>
      <c r="M61" s="153">
        <v>-0.808234593590896</v>
      </c>
      <c r="N61" s="153">
        <v>-0.813663366872788</v>
      </c>
      <c r="O61" s="153">
        <v>0.561954822075904</v>
      </c>
      <c r="P61" s="153">
        <v>0.638825002656858</v>
      </c>
      <c r="Q61" s="153">
        <v>0.553319569982591</v>
      </c>
      <c r="R61" s="153">
        <v>0.638678416675702</v>
      </c>
    </row>
    <row r="62" spans="1:18" ht="12.75">
      <c r="A62" s="14">
        <v>-1.41795376390712</v>
      </c>
      <c r="B62" s="14">
        <v>-245.133889336637</v>
      </c>
      <c r="C62" s="14">
        <v>1000</v>
      </c>
      <c r="D62" s="14" t="s">
        <v>641</v>
      </c>
      <c r="E62" s="14" t="s">
        <v>642</v>
      </c>
      <c r="F62" s="14" t="s">
        <v>643</v>
      </c>
      <c r="G62" s="153">
        <v>-0.554568023696447</v>
      </c>
      <c r="H62" s="153">
        <v>-0.35347082163139</v>
      </c>
      <c r="I62" s="153">
        <v>-0.349704216570103</v>
      </c>
      <c r="J62" s="153">
        <v>-0.354134657028453</v>
      </c>
      <c r="K62" s="153">
        <v>-1.04279466061541</v>
      </c>
      <c r="L62" s="153">
        <v>-0.813021830478192</v>
      </c>
      <c r="M62" s="153">
        <v>-0.808234593590896</v>
      </c>
      <c r="N62" s="153">
        <v>-0.813663366872788</v>
      </c>
      <c r="O62" s="153">
        <v>0.561954822075904</v>
      </c>
      <c r="P62" s="153">
        <v>0.638825002656858</v>
      </c>
      <c r="Q62" s="153">
        <v>0.553319569982591</v>
      </c>
      <c r="R62" s="153">
        <v>0.638678416675702</v>
      </c>
    </row>
    <row r="63" spans="1:18" ht="12.75">
      <c r="A63" s="151">
        <v>1.24310429770749E-11</v>
      </c>
      <c r="B63" s="14">
        <v>0</v>
      </c>
      <c r="C63" s="14">
        <v>946.065530741294</v>
      </c>
      <c r="D63" s="14" t="s">
        <v>646</v>
      </c>
      <c r="E63" s="14" t="s">
        <v>647</v>
      </c>
      <c r="F63" s="14" t="s">
        <v>648</v>
      </c>
      <c r="G63" s="153">
        <v>5.15597877982208E-13</v>
      </c>
      <c r="H63" s="153">
        <v>2.56742313540175E-12</v>
      </c>
      <c r="I63" s="153">
        <v>6.71337812149234E-13</v>
      </c>
      <c r="J63" s="153">
        <v>1.7087637022606E-12</v>
      </c>
      <c r="K63" s="153">
        <v>2.379595170878E-11</v>
      </c>
      <c r="L63" s="153">
        <v>1.45753923196453E-11</v>
      </c>
      <c r="M63" s="153">
        <v>2.19199506051889E-11</v>
      </c>
      <c r="N63" s="153">
        <v>3.36575361317105E-11</v>
      </c>
      <c r="O63" s="153">
        <v>2.58075004232568E-12</v>
      </c>
      <c r="P63" s="153">
        <v>6.4566762454001E-13</v>
      </c>
      <c r="Q63" s="153">
        <v>1.28071711549932E-12</v>
      </c>
      <c r="R63" s="153">
        <v>1.06893269719298E-12</v>
      </c>
    </row>
    <row r="64" spans="1:18" ht="12.75">
      <c r="A64" s="14">
        <v>-0.516372900259966</v>
      </c>
      <c r="B64" s="14">
        <v>-246.157528670871</v>
      </c>
      <c r="C64" s="14">
        <v>937.922347035738</v>
      </c>
      <c r="D64" s="14" t="s">
        <v>652</v>
      </c>
      <c r="E64" s="14" t="s">
        <v>653</v>
      </c>
      <c r="F64" s="14" t="s">
        <v>654</v>
      </c>
      <c r="G64" s="153">
        <v>-0.516372900272358</v>
      </c>
      <c r="H64" s="153">
        <v>-0.575153810518372</v>
      </c>
      <c r="I64" s="153">
        <v>-0.577087790106361</v>
      </c>
      <c r="J64" s="153">
        <v>-0.575034930981132</v>
      </c>
      <c r="K64" s="153">
        <v>-0.516372900255873</v>
      </c>
      <c r="L64" s="153">
        <v>-0.575153810511778</v>
      </c>
      <c r="M64" s="153">
        <v>-0.577087790087148</v>
      </c>
      <c r="N64" s="153">
        <v>-0.575034930955666</v>
      </c>
      <c r="O64" s="153">
        <v>-0.223199452795483</v>
      </c>
      <c r="P64" s="153">
        <v>-0.22311957240231</v>
      </c>
      <c r="Q64" s="153">
        <v>-0.195646050818936</v>
      </c>
      <c r="R64" s="153">
        <v>-0.223138003725807</v>
      </c>
    </row>
    <row r="65" spans="1:18" ht="12.75">
      <c r="A65" s="14">
        <v>0.0759419096266356</v>
      </c>
      <c r="B65" s="14">
        <v>-491.204645068451</v>
      </c>
      <c r="C65" s="14">
        <v>938.514661833845</v>
      </c>
      <c r="D65" s="14" t="s">
        <v>657</v>
      </c>
      <c r="F65" s="14" t="s">
        <v>658</v>
      </c>
      <c r="G65" s="153">
        <v>0.00624281049795172</v>
      </c>
      <c r="H65" s="153">
        <v>-0.001563558865314</v>
      </c>
      <c r="I65" s="153">
        <v>-0.00156881640316441</v>
      </c>
      <c r="J65" s="153">
        <v>-0.00157384224291945</v>
      </c>
      <c r="K65" s="153">
        <v>0.0759419095945759</v>
      </c>
      <c r="L65" s="153">
        <v>0.0586484371307278</v>
      </c>
      <c r="M65" s="153">
        <v>0.0578919054769357</v>
      </c>
      <c r="N65" s="153">
        <v>0.0586363149504904</v>
      </c>
      <c r="O65" s="153">
        <v>0.115674822446862</v>
      </c>
      <c r="P65" s="153">
        <v>0.175168804707482</v>
      </c>
      <c r="Q65" s="153">
        <v>0.150396555680686</v>
      </c>
      <c r="R65" s="153">
        <v>0.17505219025736</v>
      </c>
    </row>
    <row r="66" spans="1:18" ht="12.75">
      <c r="A66" s="14">
        <v>3.40513216142494</v>
      </c>
      <c r="B66" s="14">
        <v>-1000</v>
      </c>
      <c r="C66" s="14">
        <v>1000</v>
      </c>
      <c r="D66" s="14" t="s">
        <v>662</v>
      </c>
      <c r="E66" s="14" t="s">
        <v>663</v>
      </c>
      <c r="F66" s="14" t="s">
        <v>664</v>
      </c>
      <c r="G66" s="153">
        <v>1.06627173632136</v>
      </c>
      <c r="H66" s="153">
        <v>0.97409493282646</v>
      </c>
      <c r="I66" s="153">
        <v>0.974585850104404</v>
      </c>
      <c r="J66" s="153">
        <v>0.974496029781789</v>
      </c>
      <c r="K66" s="153">
        <v>2.24380454959509</v>
      </c>
      <c r="L66" s="153">
        <v>2.14129380134636</v>
      </c>
      <c r="M66" s="153">
        <v>2.14132860474751</v>
      </c>
      <c r="N66" s="153">
        <v>2.14167631620023</v>
      </c>
      <c r="O66" s="153">
        <v>-0.385189402974106</v>
      </c>
      <c r="P66" s="153">
        <v>-0.312539683925251</v>
      </c>
      <c r="Q66" s="153">
        <v>-0.281489787003465</v>
      </c>
      <c r="R66" s="153">
        <v>-0.312664115305096</v>
      </c>
    </row>
    <row r="67" spans="1:18" ht="12.75">
      <c r="A67" s="14">
        <v>0.515249914559945</v>
      </c>
      <c r="B67" s="14">
        <v>-520.047407260831</v>
      </c>
      <c r="C67" s="14">
        <v>982.979959246891</v>
      </c>
      <c r="D67" s="14" t="s">
        <v>665</v>
      </c>
      <c r="F67" s="14" t="s">
        <v>666</v>
      </c>
      <c r="G67" s="153">
        <v>0.451793625901927</v>
      </c>
      <c r="H67" s="153">
        <v>0.512563504220224</v>
      </c>
      <c r="I67" s="153">
        <v>0.515717630510494</v>
      </c>
      <c r="J67" s="153">
        <v>0.512436348479354</v>
      </c>
      <c r="K67" s="153">
        <v>0.515249914582568</v>
      </c>
      <c r="L67" s="153">
        <v>0.574339059137628</v>
      </c>
      <c r="M67" s="153">
        <v>0.576747168865722</v>
      </c>
      <c r="N67" s="153">
        <v>0.574220348021754</v>
      </c>
      <c r="O67" s="153">
        <v>0.181964546167364</v>
      </c>
      <c r="P67" s="153">
        <v>0.195118374547064</v>
      </c>
      <c r="Q67" s="153">
        <v>0.161041239486735</v>
      </c>
      <c r="R67" s="153">
        <v>0.195129648819602</v>
      </c>
    </row>
    <row r="68" spans="1:18" ht="12.75">
      <c r="A68" s="14">
        <v>-1.85838475451998</v>
      </c>
      <c r="B68" s="14">
        <v>-638.280652367463</v>
      </c>
      <c r="C68" s="14">
        <v>779.153934721063</v>
      </c>
      <c r="D68" s="14" t="s">
        <v>667</v>
      </c>
      <c r="E68" s="14" t="s">
        <v>668</v>
      </c>
      <c r="F68" s="14" t="s">
        <v>669</v>
      </c>
      <c r="G68" s="153">
        <v>-1.07094092396846</v>
      </c>
      <c r="H68" s="153">
        <v>-0.928624632145329</v>
      </c>
      <c r="I68" s="153">
        <v>-0.926792006674872</v>
      </c>
      <c r="J68" s="153">
        <v>-0.929169588006971</v>
      </c>
      <c r="K68" s="153">
        <v>-1.48322565128398</v>
      </c>
      <c r="L68" s="153">
        <v>-1.32952720385389</v>
      </c>
      <c r="M68" s="153">
        <v>-1.32743047819565</v>
      </c>
      <c r="N68" s="153">
        <v>-1.33006198287</v>
      </c>
      <c r="O68" s="153">
        <v>0.338755369277919</v>
      </c>
      <c r="P68" s="153">
        <v>0.415705430253979</v>
      </c>
      <c r="Q68" s="153">
        <v>0.357673519162176</v>
      </c>
      <c r="R68" s="153">
        <v>0.415540412948644</v>
      </c>
    </row>
    <row r="69" spans="1:18" ht="12.75">
      <c r="A69" s="151">
        <v>2.68100113588941E-12</v>
      </c>
      <c r="B69" s="14">
        <v>0</v>
      </c>
      <c r="C69" s="14">
        <v>66.3133103814085</v>
      </c>
      <c r="D69" s="14" t="s">
        <v>670</v>
      </c>
      <c r="F69" s="14" t="s">
        <v>671</v>
      </c>
      <c r="G69" s="153">
        <v>1.41644670299627E-13</v>
      </c>
      <c r="H69" s="153">
        <v>8.05581014416565E-13</v>
      </c>
      <c r="I69" s="153">
        <v>2.10991695434622E-13</v>
      </c>
      <c r="J69" s="153">
        <v>5.14585055810125E-13</v>
      </c>
      <c r="K69" s="153">
        <v>5.06198551025473E-12</v>
      </c>
      <c r="L69" s="153">
        <v>3.25303623997701E-12</v>
      </c>
      <c r="M69" s="153">
        <v>4.96954947603139E-12</v>
      </c>
      <c r="N69" s="153">
        <v>7.70225593239927E-12</v>
      </c>
      <c r="O69" s="153">
        <v>2.33034750827671E-16</v>
      </c>
      <c r="P69" s="153">
        <v>5.08014708483054E-17</v>
      </c>
      <c r="Q69" s="153">
        <v>1.90864686858508E-16</v>
      </c>
      <c r="R69" s="153">
        <v>4.10776432200459E-17</v>
      </c>
    </row>
    <row r="70" spans="1:18" ht="12.75">
      <c r="A70" s="151">
        <v>2.6810011358894E-12</v>
      </c>
      <c r="B70" s="14">
        <v>0</v>
      </c>
      <c r="C70" s="14">
        <v>66.3133103814727</v>
      </c>
      <c r="D70" s="14" t="s">
        <v>673</v>
      </c>
      <c r="F70" s="14" t="s">
        <v>674</v>
      </c>
      <c r="G70" s="153">
        <v>1.41644670299627E-13</v>
      </c>
      <c r="H70" s="153">
        <v>8.05581014416617E-13</v>
      </c>
      <c r="I70" s="153">
        <v>2.10991695434603E-13</v>
      </c>
      <c r="J70" s="153">
        <v>5.14585055810157E-13</v>
      </c>
      <c r="K70" s="153">
        <v>5.06198551025462E-12</v>
      </c>
      <c r="L70" s="153">
        <v>3.25303623997698E-12</v>
      </c>
      <c r="M70" s="153">
        <v>4.96954947603127E-12</v>
      </c>
      <c r="N70" s="153">
        <v>7.7022559323993E-12</v>
      </c>
      <c r="O70" s="153">
        <v>2.33034750827671E-16</v>
      </c>
      <c r="P70" s="153">
        <v>5.08014708483052E-17</v>
      </c>
      <c r="Q70" s="153">
        <v>1.90864686858508E-16</v>
      </c>
      <c r="R70" s="153">
        <v>4.1077643220046E-17</v>
      </c>
    </row>
    <row r="71" spans="1:18" ht="12.75">
      <c r="A71" s="151">
        <v>8.89768068943529E-11</v>
      </c>
      <c r="B71" s="14">
        <v>0</v>
      </c>
      <c r="C71" s="14">
        <v>0.15188339871997</v>
      </c>
      <c r="D71" s="14" t="s">
        <v>677</v>
      </c>
      <c r="E71" s="14" t="s">
        <v>678</v>
      </c>
      <c r="F71" s="14" t="s">
        <v>679</v>
      </c>
      <c r="G71" s="153">
        <v>7.99847369657918E-13</v>
      </c>
      <c r="H71" s="153">
        <v>3.36353415032762E-12</v>
      </c>
      <c r="I71" s="153">
        <v>8.59680231848612E-13</v>
      </c>
      <c r="J71" s="153">
        <v>2.25107394454597E-12</v>
      </c>
      <c r="K71" s="153">
        <v>6.50171547713472E-11</v>
      </c>
      <c r="L71" s="153">
        <v>3.19471829108011E-11</v>
      </c>
      <c r="M71" s="153">
        <v>4.91310854898427E-11</v>
      </c>
      <c r="N71" s="153">
        <v>7.60428405522E-11</v>
      </c>
      <c r="O71" s="153">
        <v>1.69669113158539E-16</v>
      </c>
      <c r="P71" s="153">
        <v>3.83980824107257E-17</v>
      </c>
      <c r="Q71" s="153">
        <v>1.46799077354754E-16</v>
      </c>
      <c r="R71" s="153">
        <v>3.20239147207988E-17</v>
      </c>
    </row>
    <row r="72" spans="1:18" ht="12.75">
      <c r="A72" s="151">
        <v>8.89768068943525E-11</v>
      </c>
      <c r="B72" s="14">
        <v>0</v>
      </c>
      <c r="C72" s="14">
        <v>0.151883398720318</v>
      </c>
      <c r="D72" s="14" t="s">
        <v>681</v>
      </c>
      <c r="E72" s="14" t="s">
        <v>682</v>
      </c>
      <c r="F72" s="14" t="s">
        <v>683</v>
      </c>
      <c r="G72" s="153">
        <v>7.99847369657922E-13</v>
      </c>
      <c r="H72" s="153">
        <v>3.36353415032742E-12</v>
      </c>
      <c r="I72" s="153">
        <v>8.59680231848612E-13</v>
      </c>
      <c r="J72" s="153">
        <v>2.25107394454597E-12</v>
      </c>
      <c r="K72" s="153">
        <v>6.50171547713472E-11</v>
      </c>
      <c r="L72" s="153">
        <v>3.1947182910801E-11</v>
      </c>
      <c r="M72" s="153">
        <v>4.91310854898427E-11</v>
      </c>
      <c r="N72" s="153">
        <v>7.60428405521988E-11</v>
      </c>
      <c r="O72" s="153">
        <v>1.69669113158539E-16</v>
      </c>
      <c r="P72" s="153">
        <v>3.83980824107258E-17</v>
      </c>
      <c r="Q72" s="153">
        <v>1.46799077354754E-16</v>
      </c>
      <c r="R72" s="153">
        <v>3.20239147207989E-17</v>
      </c>
    </row>
    <row r="73" spans="1:18" ht="12.75">
      <c r="A73" s="14">
        <v>-0.00112298581643699</v>
      </c>
      <c r="B73" s="14">
        <v>-982.465832328314</v>
      </c>
      <c r="C73" s="14">
        <v>262.390385511914</v>
      </c>
      <c r="D73" s="14" t="s">
        <v>686</v>
      </c>
      <c r="F73" s="14" t="s">
        <v>687</v>
      </c>
      <c r="G73" s="153">
        <v>-0.00112298572571489</v>
      </c>
      <c r="H73" s="153">
        <v>-0.000814751408938718</v>
      </c>
      <c r="I73" s="153">
        <v>-0.000340621268719587</v>
      </c>
      <c r="J73" s="153">
        <v>-0.00081458300576287</v>
      </c>
      <c r="K73" s="153">
        <v>-0.00112298579176695</v>
      </c>
      <c r="L73" s="153">
        <v>-0.000814751439747851</v>
      </c>
      <c r="M73" s="153">
        <v>-0.000340621319537604</v>
      </c>
      <c r="N73" s="153">
        <v>-0.000814583083865727</v>
      </c>
      <c r="O73" s="153">
        <v>-0.000729734002675286</v>
      </c>
      <c r="P73" s="153">
        <v>-8.69464032575706E-05</v>
      </c>
      <c r="Q73" s="153">
        <v>-0.000107451256099011</v>
      </c>
      <c r="R73" s="153">
        <v>-8.69264523544188E-05</v>
      </c>
    </row>
    <row r="74" spans="1:18" ht="12.75">
      <c r="A74" s="151">
        <v>1.42284861641522E-11</v>
      </c>
      <c r="B74" s="14">
        <v>0</v>
      </c>
      <c r="C74" s="14">
        <v>262.391508497621</v>
      </c>
      <c r="D74" s="14" t="s">
        <v>688</v>
      </c>
      <c r="E74" s="14" t="s">
        <v>689</v>
      </c>
      <c r="F74" s="14" t="s">
        <v>690</v>
      </c>
      <c r="G74" s="153">
        <v>6.19806898270935E-13</v>
      </c>
      <c r="H74" s="153">
        <v>3.95501067688702E-12</v>
      </c>
      <c r="I74" s="153">
        <v>1.05470032432567E-12</v>
      </c>
      <c r="J74" s="153">
        <v>2.50927373837337E-12</v>
      </c>
      <c r="K74" s="153">
        <v>2.7152131489701E-11</v>
      </c>
      <c r="L74" s="153">
        <v>1.66563066101348E-11</v>
      </c>
      <c r="M74" s="153">
        <v>2.53887891528308E-11</v>
      </c>
      <c r="N74" s="153">
        <v>3.89778052645078E-11</v>
      </c>
      <c r="O74" s="153">
        <v>2.49816140646851E-15</v>
      </c>
      <c r="P74" s="153">
        <v>5.77166862019407E-16</v>
      </c>
      <c r="Q74" s="153">
        <v>2.90006021009314E-15</v>
      </c>
      <c r="R74" s="153">
        <v>4.39768152901143E-16</v>
      </c>
    </row>
    <row r="75" spans="1:18" ht="12.75">
      <c r="A75" s="151">
        <v>9.56328648412521E-12</v>
      </c>
      <c r="B75" s="14">
        <v>0</v>
      </c>
      <c r="C75" s="14">
        <v>182.660250076731</v>
      </c>
      <c r="D75" s="14" t="s">
        <v>693</v>
      </c>
      <c r="E75" s="14" t="s">
        <v>694</v>
      </c>
      <c r="F75" s="14" t="s">
        <v>695</v>
      </c>
      <c r="G75" s="153">
        <v>4.7090259316093E-13</v>
      </c>
      <c r="H75" s="153">
        <v>2.16468470424338E-12</v>
      </c>
      <c r="I75" s="153">
        <v>5.85277777908457E-13</v>
      </c>
      <c r="J75" s="153">
        <v>1.47955944996443E-12</v>
      </c>
      <c r="K75" s="153">
        <v>1.71914226630527E-11</v>
      </c>
      <c r="L75" s="153">
        <v>1.07425919722962E-11</v>
      </c>
      <c r="M75" s="153">
        <v>1.63531516078914E-11</v>
      </c>
      <c r="N75" s="153">
        <v>2.55822617018733E-11</v>
      </c>
      <c r="O75" s="153">
        <v>2.31765053610007E-16</v>
      </c>
      <c r="P75" s="153">
        <v>5.23857960493873E-17</v>
      </c>
      <c r="Q75" s="153">
        <v>1.95867940951529E-16</v>
      </c>
      <c r="R75" s="153">
        <v>4.44828068265434E-17</v>
      </c>
    </row>
    <row r="76" spans="1:18" ht="12.75">
      <c r="A76" s="151">
        <v>3.5811353882309E-11</v>
      </c>
      <c r="B76" s="14">
        <v>-491.280306230144</v>
      </c>
      <c r="C76" s="14">
        <v>982.59235979374</v>
      </c>
      <c r="D76" s="14" t="s">
        <v>699</v>
      </c>
      <c r="E76" s="14" t="s">
        <v>700</v>
      </c>
      <c r="F76" s="14" t="s">
        <v>701</v>
      </c>
      <c r="G76" s="153">
        <v>1.02318153949454E-12</v>
      </c>
      <c r="H76" s="153">
        <v>4.43378667114302E-12</v>
      </c>
      <c r="I76" s="153">
        <v>1.13686837721616E-12</v>
      </c>
      <c r="J76" s="153">
        <v>2.8421709430404E-12</v>
      </c>
      <c r="K76" s="153">
        <v>5.02495822729542E-11</v>
      </c>
      <c r="L76" s="153">
        <v>3.38786776410415E-11</v>
      </c>
      <c r="M76" s="153">
        <v>5.17275111633352E-11</v>
      </c>
      <c r="N76" s="153">
        <v>8.04902811069041E-11</v>
      </c>
      <c r="O76" s="153">
        <v>1.13686837721616E-13</v>
      </c>
      <c r="P76" s="153">
        <v>0</v>
      </c>
      <c r="Q76" s="153">
        <v>-1.13686837721616E-13</v>
      </c>
      <c r="R76" s="153">
        <v>0</v>
      </c>
    </row>
    <row r="77" spans="1:18" ht="12.75">
      <c r="A77" s="151">
        <v>8.60156586269876E-12</v>
      </c>
      <c r="B77" s="14">
        <v>0</v>
      </c>
      <c r="C77" s="14">
        <v>491.232354671307</v>
      </c>
      <c r="D77" s="14" t="s">
        <v>702</v>
      </c>
      <c r="F77" s="14" t="s">
        <v>703</v>
      </c>
      <c r="G77" s="153">
        <v>4.62755196798741E-13</v>
      </c>
      <c r="H77" s="153">
        <v>2.00731469505046E-12</v>
      </c>
      <c r="I77" s="153">
        <v>6.31519062322243E-13</v>
      </c>
      <c r="J77" s="153">
        <v>1.39455132071651E-12</v>
      </c>
      <c r="K77" s="153">
        <v>1.53623991625335E-11</v>
      </c>
      <c r="L77" s="153">
        <v>1.00644080274071E-11</v>
      </c>
      <c r="M77" s="153">
        <v>1.50162506105948E-11</v>
      </c>
      <c r="N77" s="153">
        <v>2.34206792444695E-11</v>
      </c>
      <c r="O77" s="153">
        <v>1.44538031016484E-15</v>
      </c>
      <c r="P77" s="153">
        <v>3.12571842730507E-16</v>
      </c>
      <c r="Q77" s="153">
        <v>8.1721222025627E-16</v>
      </c>
      <c r="R77" s="153">
        <v>3.80874414213528E-16</v>
      </c>
    </row>
    <row r="78" spans="1:18" ht="12.75">
      <c r="A78" s="151">
        <v>8.62927181325777E-12</v>
      </c>
      <c r="B78" s="14">
        <v>0</v>
      </c>
      <c r="C78" s="14">
        <v>491.232354671307</v>
      </c>
      <c r="D78" s="14" t="s">
        <v>704</v>
      </c>
      <c r="F78" s="14" t="s">
        <v>705</v>
      </c>
      <c r="G78" s="153">
        <v>3.23714934520488E-13</v>
      </c>
      <c r="H78" s="153">
        <v>2.32747027288169E-12</v>
      </c>
      <c r="I78" s="153">
        <v>6.17622136848338E-13</v>
      </c>
      <c r="J78" s="153">
        <v>1.43824108150722E-12</v>
      </c>
      <c r="K78" s="153">
        <v>1.55766832129842E-11</v>
      </c>
      <c r="L78" s="153">
        <v>9.83886201200706E-12</v>
      </c>
      <c r="M78" s="153">
        <v>1.50728279277288E-11</v>
      </c>
      <c r="N78" s="153">
        <v>2.30907789293906E-11</v>
      </c>
      <c r="O78" s="153">
        <v>1.12428458901615E-15</v>
      </c>
      <c r="P78" s="153">
        <v>2.64216395282983E-16</v>
      </c>
      <c r="Q78" s="153">
        <v>1.74914900766809E-15</v>
      </c>
      <c r="R78" s="153">
        <v>1.97111104063856E-16</v>
      </c>
    </row>
    <row r="79" spans="1:18" ht="12.75">
      <c r="A79" s="14">
        <v>0</v>
      </c>
      <c r="B79" s="14">
        <v>0</v>
      </c>
      <c r="C79" s="14">
        <v>0</v>
      </c>
      <c r="D79" s="14" t="s">
        <v>706</v>
      </c>
      <c r="F79" s="14" t="s">
        <v>707</v>
      </c>
      <c r="G79" s="153">
        <v>0</v>
      </c>
      <c r="H79" s="153">
        <v>0</v>
      </c>
      <c r="I79" s="153">
        <v>0</v>
      </c>
      <c r="J79" s="153">
        <v>0</v>
      </c>
      <c r="K79" s="153">
        <v>0</v>
      </c>
      <c r="L79" s="153">
        <v>0</v>
      </c>
      <c r="M79" s="153">
        <v>0</v>
      </c>
      <c r="N79" s="153">
        <v>0</v>
      </c>
      <c r="O79" s="153">
        <v>0</v>
      </c>
      <c r="P79" s="153">
        <v>0</v>
      </c>
      <c r="Q79" s="153">
        <v>0</v>
      </c>
      <c r="R79" s="153">
        <v>0</v>
      </c>
    </row>
    <row r="80" spans="1:18" ht="12.75">
      <c r="A80" s="14">
        <v>0</v>
      </c>
      <c r="B80" s="14">
        <v>0</v>
      </c>
      <c r="C80" s="14">
        <v>0</v>
      </c>
      <c r="D80" s="14" t="s">
        <v>710</v>
      </c>
      <c r="F80" s="14" t="s">
        <v>711</v>
      </c>
      <c r="G80" s="153">
        <v>0</v>
      </c>
      <c r="H80" s="153">
        <v>0</v>
      </c>
      <c r="I80" s="153">
        <v>0</v>
      </c>
      <c r="J80" s="153">
        <v>0</v>
      </c>
      <c r="K80" s="153">
        <v>0</v>
      </c>
      <c r="L80" s="153">
        <v>0</v>
      </c>
      <c r="M80" s="153">
        <v>0</v>
      </c>
      <c r="N80" s="153">
        <v>0</v>
      </c>
      <c r="O80" s="153">
        <v>0</v>
      </c>
      <c r="P80" s="153">
        <v>0</v>
      </c>
      <c r="Q80" s="153">
        <v>0</v>
      </c>
      <c r="R80" s="153">
        <v>0</v>
      </c>
    </row>
    <row r="81" spans="1:18" ht="12.75">
      <c r="A81" s="14">
        <v>0</v>
      </c>
      <c r="B81" s="14">
        <v>0</v>
      </c>
      <c r="C81" s="14">
        <v>0</v>
      </c>
      <c r="D81" s="14" t="s">
        <v>713</v>
      </c>
      <c r="E81" s="14" t="s">
        <v>714</v>
      </c>
      <c r="F81" s="14" t="s">
        <v>715</v>
      </c>
      <c r="G81" s="153">
        <v>0</v>
      </c>
      <c r="H81" s="153">
        <v>0</v>
      </c>
      <c r="I81" s="153">
        <v>0</v>
      </c>
      <c r="J81" s="153">
        <v>0</v>
      </c>
      <c r="K81" s="153">
        <v>0</v>
      </c>
      <c r="L81" s="153">
        <v>0</v>
      </c>
      <c r="M81" s="153">
        <v>0</v>
      </c>
      <c r="N81" s="153">
        <v>0</v>
      </c>
      <c r="O81" s="153">
        <v>0</v>
      </c>
      <c r="P81" s="153">
        <v>0</v>
      </c>
      <c r="Q81" s="153">
        <v>0</v>
      </c>
      <c r="R81" s="153">
        <v>0</v>
      </c>
    </row>
    <row r="82" spans="1:18" ht="12.75">
      <c r="A82" s="14">
        <v>0</v>
      </c>
      <c r="B82" s="14">
        <v>0</v>
      </c>
      <c r="C82" s="14">
        <v>0</v>
      </c>
      <c r="D82" s="14" t="s">
        <v>718</v>
      </c>
      <c r="E82" s="14" t="s">
        <v>719</v>
      </c>
      <c r="F82" s="14" t="s">
        <v>720</v>
      </c>
      <c r="G82" s="153">
        <v>0</v>
      </c>
      <c r="H82" s="153">
        <v>0</v>
      </c>
      <c r="I82" s="153">
        <v>0</v>
      </c>
      <c r="J82" s="153">
        <v>0</v>
      </c>
      <c r="K82" s="153">
        <v>0</v>
      </c>
      <c r="L82" s="153">
        <v>0</v>
      </c>
      <c r="M82" s="153">
        <v>0</v>
      </c>
      <c r="N82" s="153">
        <v>0</v>
      </c>
      <c r="O82" s="153">
        <v>0</v>
      </c>
      <c r="P82" s="153">
        <v>0</v>
      </c>
      <c r="Q82" s="153">
        <v>0</v>
      </c>
      <c r="R82" s="153">
        <v>0</v>
      </c>
    </row>
    <row r="83" spans="1:18" ht="12.75">
      <c r="A83" s="14">
        <v>0</v>
      </c>
      <c r="B83" s="14">
        <v>0</v>
      </c>
      <c r="C83" s="14">
        <v>0</v>
      </c>
      <c r="D83" s="14" t="s">
        <v>722</v>
      </c>
      <c r="E83" s="14" t="s">
        <v>723</v>
      </c>
      <c r="F83" s="14" t="s">
        <v>724</v>
      </c>
      <c r="G83" s="153">
        <v>0</v>
      </c>
      <c r="H83" s="153">
        <v>0</v>
      </c>
      <c r="I83" s="153">
        <v>0</v>
      </c>
      <c r="J83" s="153">
        <v>0</v>
      </c>
      <c r="K83" s="153">
        <v>0</v>
      </c>
      <c r="L83" s="153">
        <v>0</v>
      </c>
      <c r="M83" s="153">
        <v>0</v>
      </c>
      <c r="N83" s="153">
        <v>0</v>
      </c>
      <c r="O83" s="153">
        <v>0</v>
      </c>
      <c r="P83" s="153">
        <v>0</v>
      </c>
      <c r="Q83" s="153">
        <v>0</v>
      </c>
      <c r="R83" s="153">
        <v>0</v>
      </c>
    </row>
    <row r="84" spans="1:18" ht="12.75">
      <c r="A84" s="151">
        <v>1.75818556543659E-11</v>
      </c>
      <c r="B84" s="14">
        <v>0</v>
      </c>
      <c r="C84" s="14">
        <v>881.59206394744</v>
      </c>
      <c r="D84" s="14" t="s">
        <v>726</v>
      </c>
      <c r="E84" s="14" t="s">
        <v>727</v>
      </c>
      <c r="F84" s="14" t="s">
        <v>728</v>
      </c>
      <c r="G84" s="153">
        <v>0.0634562886479171</v>
      </c>
      <c r="H84" s="153">
        <v>0.0617755549040626</v>
      </c>
      <c r="I84" s="153">
        <v>0.061029538331095</v>
      </c>
      <c r="J84" s="153">
        <v>0.0617839995062066</v>
      </c>
      <c r="K84" s="153">
        <v>3.01065046516914E-11</v>
      </c>
      <c r="L84" s="153">
        <v>2.09360497238785E-11</v>
      </c>
      <c r="M84" s="153">
        <v>3.21497383601837E-11</v>
      </c>
      <c r="N84" s="153">
        <v>4.99880261409775E-11</v>
      </c>
      <c r="O84" s="153">
        <v>0.0412349066307622</v>
      </c>
      <c r="P84" s="153">
        <v>0.0280011978559642</v>
      </c>
      <c r="Q84" s="153">
        <v>0.0346048113333541</v>
      </c>
      <c r="R84" s="153">
        <v>0.0280083549074183</v>
      </c>
    </row>
    <row r="85" spans="1:18" ht="12.75">
      <c r="A85" s="151">
        <v>2.15472640025297E-11</v>
      </c>
      <c r="B85" s="14">
        <v>0</v>
      </c>
      <c r="C85" s="14">
        <v>982.59235979373</v>
      </c>
      <c r="D85" s="14" t="s">
        <v>731</v>
      </c>
      <c r="F85" s="14" t="s">
        <v>732</v>
      </c>
      <c r="G85" s="153">
        <v>3.87619932546339E-13</v>
      </c>
      <c r="H85" s="153">
        <v>2.26042752063432E-12</v>
      </c>
      <c r="I85" s="153">
        <v>6.35505408760379E-13</v>
      </c>
      <c r="J85" s="153">
        <v>1.48213575829806E-12</v>
      </c>
      <c r="K85" s="153">
        <v>2.71562693533611E-11</v>
      </c>
      <c r="L85" s="153">
        <v>1.91951166654807E-11</v>
      </c>
      <c r="M85" s="153">
        <v>2.88062829617485E-11</v>
      </c>
      <c r="N85" s="153">
        <v>4.43179018360666E-11</v>
      </c>
      <c r="O85" s="153">
        <v>1.27011674157545E-15</v>
      </c>
      <c r="P85" s="153">
        <v>2.87432912726611E-16</v>
      </c>
      <c r="Q85" s="153">
        <v>1.09813412788223E-15</v>
      </c>
      <c r="R85" s="153">
        <v>2.40264943843354E-16</v>
      </c>
    </row>
    <row r="86" spans="1:18" ht="12.75">
      <c r="A86" s="151">
        <v>5.36316759348819E-12</v>
      </c>
      <c r="B86" s="14">
        <v>0</v>
      </c>
      <c r="C86" s="14">
        <v>491.280306230153</v>
      </c>
      <c r="D86" s="14" t="s">
        <v>733</v>
      </c>
      <c r="F86" s="14" t="s">
        <v>734</v>
      </c>
      <c r="G86" s="153">
        <v>3.52099436379119E-13</v>
      </c>
      <c r="H86" s="153">
        <v>2.08866588671263E-12</v>
      </c>
      <c r="I86" s="153">
        <v>6.1864517941645E-13</v>
      </c>
      <c r="J86" s="153">
        <v>1.35986307696001E-12</v>
      </c>
      <c r="K86" s="153">
        <v>1.10986249941296E-11</v>
      </c>
      <c r="L86" s="153">
        <v>6.95407097596292E-12</v>
      </c>
      <c r="M86" s="153">
        <v>1.03962172219266E-11</v>
      </c>
      <c r="N86" s="153">
        <v>1.59895625530852E-11</v>
      </c>
      <c r="O86" s="153">
        <v>1.27015895493182E-15</v>
      </c>
      <c r="P86" s="153">
        <v>2.8739095201188E-16</v>
      </c>
      <c r="Q86" s="153">
        <v>1.09808022679721E-15</v>
      </c>
      <c r="R86" s="153">
        <v>2.40256239850628E-16</v>
      </c>
    </row>
    <row r="87" spans="1:18" ht="12.75">
      <c r="A87" s="151">
        <v>-1.15960574476048E-11</v>
      </c>
      <c r="B87" s="14">
        <v>-982.592359793743</v>
      </c>
      <c r="C87" s="14">
        <v>491.280306230147</v>
      </c>
      <c r="D87" s="14" t="s">
        <v>735</v>
      </c>
      <c r="F87" s="14" t="s">
        <v>736</v>
      </c>
      <c r="G87" s="153">
        <v>3.41060513164848E-13</v>
      </c>
      <c r="H87" s="153">
        <v>1.25055521493777E-12</v>
      </c>
      <c r="I87" s="153">
        <v>4.54747350886464E-13</v>
      </c>
      <c r="J87" s="153">
        <v>7.95807864051312E-13</v>
      </c>
      <c r="K87" s="153">
        <v>-6.36646291241049E-12</v>
      </c>
      <c r="L87" s="153">
        <v>-6.02540239924564E-12</v>
      </c>
      <c r="M87" s="153">
        <v>-9.43600753089413E-12</v>
      </c>
      <c r="N87" s="153">
        <v>-1.45519152283668E-11</v>
      </c>
      <c r="O87" s="153">
        <v>0</v>
      </c>
      <c r="P87" s="153">
        <v>0</v>
      </c>
      <c r="Q87" s="153">
        <v>0</v>
      </c>
      <c r="R87" s="153">
        <v>0</v>
      </c>
    </row>
    <row r="88" spans="1:18" ht="12.75">
      <c r="A88" s="14">
        <v>-0.0759419096307283</v>
      </c>
      <c r="B88" s="14">
        <v>-491.627422707235</v>
      </c>
      <c r="C88" s="14">
        <v>982.484670552166</v>
      </c>
      <c r="D88" s="14" t="s">
        <v>739</v>
      </c>
      <c r="F88" s="14" t="s">
        <v>740</v>
      </c>
      <c r="G88" s="153">
        <v>0.0634562886466483</v>
      </c>
      <c r="H88" s="153">
        <v>0.0617755548956893</v>
      </c>
      <c r="I88" s="153">
        <v>0.0610295383285119</v>
      </c>
      <c r="J88" s="153">
        <v>0.0617839995011308</v>
      </c>
      <c r="K88" s="153">
        <v>-0.0759419095746807</v>
      </c>
      <c r="L88" s="153">
        <v>-0.0586484371234519</v>
      </c>
      <c r="M88" s="153">
        <v>-0.0578919054626112</v>
      </c>
      <c r="N88" s="153">
        <v>-0.0586363149275257</v>
      </c>
      <c r="O88" s="153">
        <v>0.0412349066307342</v>
      </c>
      <c r="P88" s="153">
        <v>0.0280011978559286</v>
      </c>
      <c r="Q88" s="153">
        <v>0.0346048113334518</v>
      </c>
      <c r="R88" s="153">
        <v>0.0280083549074561</v>
      </c>
    </row>
    <row r="89" spans="1:18" ht="12.75">
      <c r="A89" s="151">
        <v>4.63749846801231E-12</v>
      </c>
      <c r="B89" s="14">
        <v>0</v>
      </c>
      <c r="C89" s="14">
        <v>245.64115578088</v>
      </c>
      <c r="D89" s="14" t="s">
        <v>741</v>
      </c>
      <c r="F89" s="14" t="s">
        <v>742</v>
      </c>
      <c r="G89" s="153">
        <v>2.87944650890767E-13</v>
      </c>
      <c r="H89" s="153">
        <v>1.47017196436357E-12</v>
      </c>
      <c r="I89" s="153">
        <v>4.83320624883691E-13</v>
      </c>
      <c r="J89" s="153">
        <v>9.86025837934762E-13</v>
      </c>
      <c r="K89" s="153">
        <v>9.74645923368988E-12</v>
      </c>
      <c r="L89" s="153">
        <v>6.13930375057728E-12</v>
      </c>
      <c r="M89" s="153">
        <v>8.97910489621248E-12</v>
      </c>
      <c r="N89" s="153">
        <v>1.3725494332087E-11</v>
      </c>
      <c r="O89" s="153">
        <v>2.58780746181391E-15</v>
      </c>
      <c r="P89" s="153">
        <v>5.73244293654796E-16</v>
      </c>
      <c r="Q89" s="153">
        <v>1.77227046222554E-15</v>
      </c>
      <c r="R89" s="153">
        <v>5.80038867786914E-16</v>
      </c>
    </row>
    <row r="90" spans="1:18" ht="12.75">
      <c r="A90" s="151">
        <v>4.66116034658625E-12</v>
      </c>
      <c r="B90" s="14">
        <v>0</v>
      </c>
      <c r="C90" s="14">
        <v>245.641155780883</v>
      </c>
      <c r="D90" s="14" t="s">
        <v>744</v>
      </c>
      <c r="F90" s="14" t="s">
        <v>745</v>
      </c>
      <c r="G90" s="153">
        <v>3.41060513164848E-13</v>
      </c>
      <c r="H90" s="153">
        <v>1.477928890381E-12</v>
      </c>
      <c r="I90" s="153">
        <v>5.6843418860808E-13</v>
      </c>
      <c r="J90" s="153">
        <v>1.02318153949454E-12</v>
      </c>
      <c r="K90" s="153">
        <v>9.77706804405897E-12</v>
      </c>
      <c r="L90" s="153">
        <v>6.13908923696726E-12</v>
      </c>
      <c r="M90" s="153">
        <v>8.98126018000766E-12</v>
      </c>
      <c r="N90" s="153">
        <v>1.36424205265939E-11</v>
      </c>
      <c r="O90" s="153">
        <v>0</v>
      </c>
      <c r="P90" s="153">
        <v>0</v>
      </c>
      <c r="Q90" s="153">
        <v>0</v>
      </c>
      <c r="R90" s="153">
        <v>0</v>
      </c>
    </row>
    <row r="91" spans="1:18" ht="12.75">
      <c r="A91" s="151">
        <v>-1.15665775410889E-05</v>
      </c>
      <c r="B91" s="151">
        <v>-1.15665775410889E-05</v>
      </c>
      <c r="C91" s="151">
        <v>-1.15665773137152E-05</v>
      </c>
      <c r="D91" s="14" t="s">
        <v>746</v>
      </c>
      <c r="F91" s="14" t="s">
        <v>747</v>
      </c>
      <c r="G91" s="153">
        <v>-1.1566577427402E-05</v>
      </c>
      <c r="H91" s="153">
        <v>-9.7579209068499E-06</v>
      </c>
      <c r="I91" s="153">
        <v>-9.79073251983209E-06</v>
      </c>
      <c r="J91" s="153">
        <v>-9.75590410234872E-06</v>
      </c>
      <c r="K91" s="153">
        <v>-1.15665773137152E-05</v>
      </c>
      <c r="L91" s="153">
        <v>-9.75792113422358E-06</v>
      </c>
      <c r="M91" s="153">
        <v>-9.79073240614525E-06</v>
      </c>
      <c r="N91" s="153">
        <v>-9.75590387497504E-06</v>
      </c>
      <c r="O91" s="153">
        <v>-7.51614629734831E-06</v>
      </c>
      <c r="P91" s="153">
        <v>-6.24791425707371E-06</v>
      </c>
      <c r="Q91" s="153">
        <v>-7.72138025695312E-06</v>
      </c>
      <c r="R91" s="153">
        <v>-6.2464805523632E-06</v>
      </c>
    </row>
    <row r="92" spans="1:18" ht="12.75">
      <c r="A92" s="14">
        <v>0</v>
      </c>
      <c r="B92" s="14">
        <v>0</v>
      </c>
      <c r="C92" s="14">
        <v>0</v>
      </c>
      <c r="D92" s="14" t="s">
        <v>748</v>
      </c>
      <c r="F92" s="14" t="s">
        <v>749</v>
      </c>
      <c r="G92" s="153">
        <v>0</v>
      </c>
      <c r="H92" s="153">
        <v>0</v>
      </c>
      <c r="I92" s="153">
        <v>0</v>
      </c>
      <c r="J92" s="153">
        <v>0</v>
      </c>
      <c r="K92" s="153">
        <v>0</v>
      </c>
      <c r="L92" s="153">
        <v>0</v>
      </c>
      <c r="M92" s="153">
        <v>0</v>
      </c>
      <c r="N92" s="153">
        <v>0</v>
      </c>
      <c r="O92" s="153">
        <v>0</v>
      </c>
      <c r="P92" s="153">
        <v>0</v>
      </c>
      <c r="Q92" s="153">
        <v>0</v>
      </c>
      <c r="R92" s="153">
        <v>0</v>
      </c>
    </row>
    <row r="93" spans="1:18" ht="12.75">
      <c r="A93" s="14">
        <v>0</v>
      </c>
      <c r="B93" s="14">
        <v>0</v>
      </c>
      <c r="C93" s="14">
        <v>0</v>
      </c>
      <c r="D93" s="14" t="s">
        <v>751</v>
      </c>
      <c r="F93" s="14" t="s">
        <v>752</v>
      </c>
      <c r="G93" s="153">
        <v>0</v>
      </c>
      <c r="H93" s="153">
        <v>0</v>
      </c>
      <c r="I93" s="153">
        <v>0</v>
      </c>
      <c r="J93" s="153">
        <v>0</v>
      </c>
      <c r="K93" s="153">
        <v>0</v>
      </c>
      <c r="L93" s="153">
        <v>0</v>
      </c>
      <c r="M93" s="153">
        <v>0</v>
      </c>
      <c r="N93" s="153">
        <v>0</v>
      </c>
      <c r="O93" s="153">
        <v>0</v>
      </c>
      <c r="P93" s="153">
        <v>0</v>
      </c>
      <c r="Q93" s="153">
        <v>0</v>
      </c>
      <c r="R93" s="153">
        <v>0</v>
      </c>
    </row>
    <row r="94" spans="1:18" ht="12.75">
      <c r="A94" s="14">
        <v>0</v>
      </c>
      <c r="B94" s="14">
        <v>0</v>
      </c>
      <c r="C94" s="14">
        <v>0</v>
      </c>
      <c r="D94" s="14" t="s">
        <v>753</v>
      </c>
      <c r="E94" s="14" t="s">
        <v>754</v>
      </c>
      <c r="F94" s="14" t="s">
        <v>755</v>
      </c>
      <c r="G94" s="153">
        <v>0</v>
      </c>
      <c r="H94" s="153">
        <v>0</v>
      </c>
      <c r="I94" s="153">
        <v>0</v>
      </c>
      <c r="J94" s="153">
        <v>0</v>
      </c>
      <c r="K94" s="153">
        <v>0</v>
      </c>
      <c r="L94" s="153">
        <v>0</v>
      </c>
      <c r="M94" s="153">
        <v>0</v>
      </c>
      <c r="N94" s="153">
        <v>0</v>
      </c>
      <c r="O94" s="153">
        <v>0</v>
      </c>
      <c r="P94" s="153">
        <v>0</v>
      </c>
      <c r="Q94" s="153">
        <v>0</v>
      </c>
      <c r="R94" s="153">
        <v>0</v>
      </c>
    </row>
    <row r="95" spans="1:18" ht="12.75">
      <c r="A95" s="14">
        <v>0</v>
      </c>
      <c r="B95" s="14">
        <v>0</v>
      </c>
      <c r="C95" s="14">
        <v>0</v>
      </c>
      <c r="D95" s="14" t="s">
        <v>757</v>
      </c>
      <c r="F95" s="14" t="s">
        <v>758</v>
      </c>
      <c r="G95" s="153">
        <v>0</v>
      </c>
      <c r="H95" s="153">
        <v>0</v>
      </c>
      <c r="I95" s="153">
        <v>0</v>
      </c>
      <c r="J95" s="153">
        <v>0</v>
      </c>
      <c r="K95" s="153">
        <v>0</v>
      </c>
      <c r="L95" s="153">
        <v>0</v>
      </c>
      <c r="M95" s="153">
        <v>0</v>
      </c>
      <c r="N95" s="153">
        <v>0</v>
      </c>
      <c r="O95" s="153">
        <v>0</v>
      </c>
      <c r="P95" s="153">
        <v>0</v>
      </c>
      <c r="Q95" s="153">
        <v>0</v>
      </c>
      <c r="R95" s="153">
        <v>0</v>
      </c>
    </row>
    <row r="96" spans="1:18" ht="12.75">
      <c r="A96" s="151">
        <v>1.15665775076475E-05</v>
      </c>
      <c r="B96" s="151">
        <v>1.1566577268857E-05</v>
      </c>
      <c r="C96" s="151">
        <v>1.15665775073392E-05</v>
      </c>
      <c r="D96" s="14" t="s">
        <v>760</v>
      </c>
      <c r="F96" s="14" t="s">
        <v>761</v>
      </c>
      <c r="G96" s="153">
        <v>1.15665774079533E-05</v>
      </c>
      <c r="H96" s="153">
        <v>9.75792098248208E-06</v>
      </c>
      <c r="I96" s="153">
        <v>9.79073250035415E-06</v>
      </c>
      <c r="J96" s="153">
        <v>9.7559041920097E-06</v>
      </c>
      <c r="K96" s="153">
        <v>1.15665772748857E-05</v>
      </c>
      <c r="L96" s="153">
        <v>9.75792112077379E-06</v>
      </c>
      <c r="M96" s="153">
        <v>9.7907324440165E-06</v>
      </c>
      <c r="N96" s="153">
        <v>9.75590394474696E-06</v>
      </c>
      <c r="O96" s="153">
        <v>7.51614622389412E-06</v>
      </c>
      <c r="P96" s="153">
        <v>6.24791424412455E-06</v>
      </c>
      <c r="Q96" s="153">
        <v>7.72138028555284E-06</v>
      </c>
      <c r="R96" s="153">
        <v>6.24648057871535E-06</v>
      </c>
    </row>
    <row r="97" spans="1:18" ht="12.75">
      <c r="A97" s="14">
        <v>0</v>
      </c>
      <c r="B97" s="14">
        <v>0</v>
      </c>
      <c r="C97" s="14">
        <v>0</v>
      </c>
      <c r="D97" s="14" t="s">
        <v>764</v>
      </c>
      <c r="F97" s="14" t="s">
        <v>765</v>
      </c>
      <c r="G97" s="153">
        <v>0</v>
      </c>
      <c r="H97" s="153">
        <v>0</v>
      </c>
      <c r="I97" s="153">
        <v>0</v>
      </c>
      <c r="J97" s="153">
        <v>0</v>
      </c>
      <c r="K97" s="153">
        <v>0</v>
      </c>
      <c r="L97" s="153">
        <v>0</v>
      </c>
      <c r="M97" s="153">
        <v>0</v>
      </c>
      <c r="N97" s="153">
        <v>0</v>
      </c>
      <c r="O97" s="153">
        <v>0</v>
      </c>
      <c r="P97" s="153">
        <v>0</v>
      </c>
      <c r="Q97" s="153">
        <v>0</v>
      </c>
      <c r="R97" s="153">
        <v>0</v>
      </c>
    </row>
    <row r="98" spans="1:18" ht="12.75">
      <c r="A98" s="14">
        <v>0</v>
      </c>
      <c r="B98" s="14">
        <v>0</v>
      </c>
      <c r="C98" s="14">
        <v>0</v>
      </c>
      <c r="D98" s="14" t="s">
        <v>767</v>
      </c>
      <c r="F98" s="14" t="s">
        <v>768</v>
      </c>
      <c r="G98" s="153">
        <v>0</v>
      </c>
      <c r="H98" s="153">
        <v>0</v>
      </c>
      <c r="I98" s="153">
        <v>0</v>
      </c>
      <c r="J98" s="153">
        <v>0</v>
      </c>
      <c r="K98" s="153">
        <v>0</v>
      </c>
      <c r="L98" s="153">
        <v>0</v>
      </c>
      <c r="M98" s="153">
        <v>0</v>
      </c>
      <c r="N98" s="153">
        <v>-3.41060513164848E-13</v>
      </c>
      <c r="O98" s="153">
        <v>0</v>
      </c>
      <c r="P98" s="153">
        <v>0</v>
      </c>
      <c r="Q98" s="153">
        <v>1.13686837721616E-13</v>
      </c>
      <c r="R98" s="153">
        <v>0</v>
      </c>
    </row>
    <row r="99" spans="1:18" ht="12.75">
      <c r="A99" s="14">
        <v>0</v>
      </c>
      <c r="B99" s="14">
        <v>0</v>
      </c>
      <c r="C99" s="14">
        <v>0</v>
      </c>
      <c r="D99" s="14" t="s">
        <v>769</v>
      </c>
      <c r="F99" s="14" t="s">
        <v>770</v>
      </c>
      <c r="G99" s="153">
        <v>0</v>
      </c>
      <c r="H99" s="153">
        <v>0</v>
      </c>
      <c r="I99" s="153">
        <v>0</v>
      </c>
      <c r="J99" s="153">
        <v>0</v>
      </c>
      <c r="K99" s="153">
        <v>0</v>
      </c>
      <c r="L99" s="153">
        <v>0</v>
      </c>
      <c r="M99" s="153">
        <v>0</v>
      </c>
      <c r="N99" s="153">
        <v>0</v>
      </c>
      <c r="O99" s="153">
        <v>0</v>
      </c>
      <c r="P99" s="153">
        <v>0</v>
      </c>
      <c r="Q99" s="153">
        <v>0</v>
      </c>
      <c r="R99" s="153">
        <v>0</v>
      </c>
    </row>
    <row r="100" spans="1:18" ht="12.75">
      <c r="A100" s="14">
        <v>0.0581546178942915</v>
      </c>
      <c r="B100" s="14">
        <v>0.0581546167347113</v>
      </c>
      <c r="C100" s="14">
        <v>0.0581546178947068</v>
      </c>
      <c r="D100" s="14" t="s">
        <v>184</v>
      </c>
      <c r="E100" s="14" t="s">
        <v>185</v>
      </c>
      <c r="F100" s="14" t="s">
        <v>186</v>
      </c>
      <c r="G100" s="153">
        <v>0.0581546178948145</v>
      </c>
      <c r="H100" s="153">
        <v>0.0647746039034022</v>
      </c>
      <c r="I100" s="153">
        <v>0.0649924113130175</v>
      </c>
      <c r="J100" s="153">
        <v>0.0647612155284598</v>
      </c>
      <c r="K100" s="153">
        <v>0.0581546178947462</v>
      </c>
      <c r="L100" s="153">
        <v>0.0647746039036687</v>
      </c>
      <c r="M100" s="153">
        <v>0.0649924113129533</v>
      </c>
      <c r="N100" s="153">
        <v>0.0647612155286149</v>
      </c>
      <c r="O100" s="153">
        <v>0.0377897965679357</v>
      </c>
      <c r="P100" s="153">
        <v>0.0433373478831472</v>
      </c>
      <c r="Q100" s="153">
        <v>0.0374241979835392</v>
      </c>
      <c r="R100" s="153">
        <v>0.043327403614172</v>
      </c>
    </row>
    <row r="101" spans="1:18" ht="12.75">
      <c r="A101" s="14">
        <v>0.400063664481194</v>
      </c>
      <c r="B101" s="14">
        <v>0.400063656502538</v>
      </c>
      <c r="C101" s="14">
        <v>0.400063664482559</v>
      </c>
      <c r="D101" s="14" t="s">
        <v>773</v>
      </c>
      <c r="E101" s="14" t="s">
        <v>774</v>
      </c>
      <c r="F101" s="14" t="s">
        <v>775</v>
      </c>
      <c r="G101" s="153">
        <v>0.400063664483127</v>
      </c>
      <c r="H101" s="153">
        <v>0.44560460271748</v>
      </c>
      <c r="I101" s="153">
        <v>0.447102967481669</v>
      </c>
      <c r="J101" s="153">
        <v>0.445512499928554</v>
      </c>
      <c r="K101" s="153">
        <v>0.400063664482786</v>
      </c>
      <c r="L101" s="153">
        <v>0.445604602716116</v>
      </c>
      <c r="M101" s="153">
        <v>0.447102967480418</v>
      </c>
      <c r="N101" s="153">
        <v>0.44551249992844</v>
      </c>
      <c r="O101" s="153">
        <v>0.25996773845884</v>
      </c>
      <c r="P101" s="153">
        <v>0.298131065609936</v>
      </c>
      <c r="Q101" s="153">
        <v>0.257452672333556</v>
      </c>
      <c r="R101" s="153">
        <v>0.298062655897183</v>
      </c>
    </row>
    <row r="102" spans="1:18" ht="12.75">
      <c r="A102" s="14">
        <v>0.458218282375355</v>
      </c>
      <c r="B102" s="14">
        <v>0.458218273237321</v>
      </c>
      <c r="C102" s="14">
        <v>0.458218282377174</v>
      </c>
      <c r="D102" s="14" t="s">
        <v>778</v>
      </c>
      <c r="E102" s="14" t="s">
        <v>779</v>
      </c>
      <c r="F102" s="14" t="s">
        <v>780</v>
      </c>
      <c r="G102" s="153">
        <v>0.45821828237797</v>
      </c>
      <c r="H102" s="153">
        <v>0.510379206620882</v>
      </c>
      <c r="I102" s="153">
        <v>0.512095378794697</v>
      </c>
      <c r="J102" s="153">
        <v>0.51027371545706</v>
      </c>
      <c r="K102" s="153">
        <v>0.458218282377629</v>
      </c>
      <c r="L102" s="153">
        <v>0.510379206619859</v>
      </c>
      <c r="M102" s="153">
        <v>0.512095378793333</v>
      </c>
      <c r="N102" s="153">
        <v>0.51027371545706</v>
      </c>
      <c r="O102" s="153">
        <v>0.297757535026676</v>
      </c>
      <c r="P102" s="153">
        <v>0.341468413492975</v>
      </c>
      <c r="Q102" s="153">
        <v>0.294876870317125</v>
      </c>
      <c r="R102" s="153">
        <v>0.341390059511354</v>
      </c>
    </row>
    <row r="103" spans="1:18" ht="12.75">
      <c r="A103" s="14">
        <v>0.4000636644811</v>
      </c>
      <c r="B103" s="14">
        <v>0.400063656502583</v>
      </c>
      <c r="C103" s="14">
        <v>0.400063664482598</v>
      </c>
      <c r="D103" s="14" t="s">
        <v>782</v>
      </c>
      <c r="E103" s="14" t="s">
        <v>783</v>
      </c>
      <c r="F103" s="14" t="s">
        <v>784</v>
      </c>
      <c r="G103" s="153">
        <v>0.400063664483135</v>
      </c>
      <c r="H103" s="153">
        <v>0.445604602717472</v>
      </c>
      <c r="I103" s="153">
        <v>0.447102967481658</v>
      </c>
      <c r="J103" s="153">
        <v>0.445512499928553</v>
      </c>
      <c r="K103" s="153">
        <v>0.400063664482792</v>
      </c>
      <c r="L103" s="153">
        <v>0.44560460271623</v>
      </c>
      <c r="M103" s="153">
        <v>0.447102967480443</v>
      </c>
      <c r="N103" s="153">
        <v>0.445512499928461</v>
      </c>
      <c r="O103" s="153">
        <v>0.25996773845879</v>
      </c>
      <c r="P103" s="153">
        <v>0.298131065609892</v>
      </c>
      <c r="Q103" s="153">
        <v>0.25745267233353</v>
      </c>
      <c r="R103" s="153">
        <v>0.298062655897205</v>
      </c>
    </row>
    <row r="104" spans="1:18" ht="12.75">
      <c r="A104" s="14">
        <v>0.0581546178943435</v>
      </c>
      <c r="B104" s="14">
        <v>0.0581546167347113</v>
      </c>
      <c r="C104" s="14">
        <v>0.0581546178947082</v>
      </c>
      <c r="D104" s="14" t="s">
        <v>786</v>
      </c>
      <c r="E104" s="14" t="s">
        <v>787</v>
      </c>
      <c r="F104" s="14" t="s">
        <v>788</v>
      </c>
      <c r="G104" s="153">
        <v>0.0581546178948283</v>
      </c>
      <c r="H104" s="153">
        <v>0.0647746039037418</v>
      </c>
      <c r="I104" s="153">
        <v>0.0649924113131012</v>
      </c>
      <c r="J104" s="153">
        <v>0.0647612155284598</v>
      </c>
      <c r="K104" s="153">
        <v>0.0581546178947462</v>
      </c>
      <c r="L104" s="153">
        <v>0.0647746039036692</v>
      </c>
      <c r="M104" s="153">
        <v>0.0649924113129515</v>
      </c>
      <c r="N104" s="153">
        <v>0.0647612155286149</v>
      </c>
      <c r="O104" s="153">
        <v>0.0377897965679354</v>
      </c>
      <c r="P104" s="153">
        <v>0.043337347883151</v>
      </c>
      <c r="Q104" s="153">
        <v>0.0374241979834842</v>
      </c>
      <c r="R104" s="153">
        <v>0.0433274036141711</v>
      </c>
    </row>
    <row r="105" spans="1:18" ht="12.75">
      <c r="A105" s="14">
        <v>0.0581546178942953</v>
      </c>
      <c r="B105" s="14">
        <v>0.0581546167347113</v>
      </c>
      <c r="C105" s="14">
        <v>0.0581546178947044</v>
      </c>
      <c r="D105" s="14" t="s">
        <v>791</v>
      </c>
      <c r="E105" s="14" t="s">
        <v>792</v>
      </c>
      <c r="F105" s="14" t="s">
        <v>793</v>
      </c>
      <c r="G105" s="153">
        <v>0.0581546178948336</v>
      </c>
      <c r="H105" s="153">
        <v>0.0647746039036382</v>
      </c>
      <c r="I105" s="153">
        <v>0.0649924113130665</v>
      </c>
      <c r="J105" s="153">
        <v>0.0647612155284598</v>
      </c>
      <c r="K105" s="153">
        <v>0.0581546178947432</v>
      </c>
      <c r="L105" s="153">
        <v>0.0647746039036409</v>
      </c>
      <c r="M105" s="153">
        <v>0.0649924113129523</v>
      </c>
      <c r="N105" s="153">
        <v>0.0647612155285584</v>
      </c>
      <c r="O105" s="153">
        <v>0.0377897965679368</v>
      </c>
      <c r="P105" s="153">
        <v>0.043337347883143</v>
      </c>
      <c r="Q105" s="153">
        <v>0.0374241979834882</v>
      </c>
      <c r="R105" s="153">
        <v>0.0433274036141667</v>
      </c>
    </row>
    <row r="106" spans="1:18" ht="12.75">
      <c r="A106" s="14">
        <v>0.0581546178943501</v>
      </c>
      <c r="B106" s="14">
        <v>0.0581546167347113</v>
      </c>
      <c r="C106" s="14">
        <v>0.0581546178947061</v>
      </c>
      <c r="D106" s="14" t="s">
        <v>796</v>
      </c>
      <c r="E106" s="14" t="s">
        <v>797</v>
      </c>
      <c r="F106" s="14" t="s">
        <v>798</v>
      </c>
      <c r="G106" s="153">
        <v>0.058154617894833</v>
      </c>
      <c r="H106" s="153">
        <v>0.0647746039036317</v>
      </c>
      <c r="I106" s="153">
        <v>0.0649924113130678</v>
      </c>
      <c r="J106" s="153">
        <v>0.0647612155284598</v>
      </c>
      <c r="K106" s="153">
        <v>0.0581546178947445</v>
      </c>
      <c r="L106" s="153">
        <v>0.0647746039036369</v>
      </c>
      <c r="M106" s="153">
        <v>0.0649924113129532</v>
      </c>
      <c r="N106" s="153">
        <v>0.0647612155286326</v>
      </c>
      <c r="O106" s="153">
        <v>0.0377897965679375</v>
      </c>
      <c r="P106" s="153">
        <v>0.043337347883134</v>
      </c>
      <c r="Q106" s="153">
        <v>0.037424197983487</v>
      </c>
      <c r="R106" s="153">
        <v>0.0433274036141686</v>
      </c>
    </row>
    <row r="107" spans="1:18" ht="12.75">
      <c r="A107" s="14">
        <v>0.0581546178943816</v>
      </c>
      <c r="B107" s="14">
        <v>0.0581546167347113</v>
      </c>
      <c r="C107" s="14">
        <v>0.0581546178947101</v>
      </c>
      <c r="D107" s="14" t="s">
        <v>800</v>
      </c>
      <c r="E107" s="14" t="s">
        <v>801</v>
      </c>
      <c r="F107" s="14" t="s">
        <v>802</v>
      </c>
      <c r="G107" s="153">
        <v>0.0581546178948447</v>
      </c>
      <c r="H107" s="153">
        <v>0.0647746039036035</v>
      </c>
      <c r="I107" s="153">
        <v>0.0649924113130634</v>
      </c>
      <c r="J107" s="153">
        <v>0.0647612155284598</v>
      </c>
      <c r="K107" s="153">
        <v>0.0581546178947435</v>
      </c>
      <c r="L107" s="153">
        <v>0.0647746039036236</v>
      </c>
      <c r="M107" s="153">
        <v>0.0649924113129531</v>
      </c>
      <c r="N107" s="153">
        <v>0.0647612155285175</v>
      </c>
      <c r="O107" s="153">
        <v>0.037789796567938</v>
      </c>
      <c r="P107" s="153">
        <v>0.0433373478831292</v>
      </c>
      <c r="Q107" s="153">
        <v>0.037424197983494</v>
      </c>
      <c r="R107" s="153">
        <v>0.0433274036141578</v>
      </c>
    </row>
    <row r="108" spans="1:18" ht="12.75">
      <c r="A108" s="14">
        <v>0.0581546178943426</v>
      </c>
      <c r="B108" s="14">
        <v>0.0581546167347113</v>
      </c>
      <c r="C108" s="14">
        <v>0.0581546178947002</v>
      </c>
      <c r="D108" s="14" t="s">
        <v>805</v>
      </c>
      <c r="F108" s="14" t="s">
        <v>806</v>
      </c>
      <c r="G108" s="153">
        <v>0.0581546178948145</v>
      </c>
      <c r="H108" s="153">
        <v>0.0647746039037418</v>
      </c>
      <c r="I108" s="153">
        <v>0.0649924113130453</v>
      </c>
      <c r="J108" s="153">
        <v>0.0647612155284598</v>
      </c>
      <c r="K108" s="153">
        <v>0.0581546178947462</v>
      </c>
      <c r="L108" s="153">
        <v>0.0647746039036135</v>
      </c>
      <c r="M108" s="153">
        <v>0.0649924113129515</v>
      </c>
      <c r="N108" s="153">
        <v>0.0647612155283957</v>
      </c>
      <c r="O108" s="153">
        <v>0.0377897965679394</v>
      </c>
      <c r="P108" s="153">
        <v>0.0433373478831376</v>
      </c>
      <c r="Q108" s="153">
        <v>0.03742419798348</v>
      </c>
      <c r="R108" s="153">
        <v>0.0433274036141618</v>
      </c>
    </row>
    <row r="109" spans="1:18" ht="12.75">
      <c r="A109" s="14">
        <v>0.0581546178943922</v>
      </c>
      <c r="B109" s="14">
        <v>0.0581546167347113</v>
      </c>
      <c r="C109" s="14">
        <v>0.0581546178947201</v>
      </c>
      <c r="D109" s="14" t="s">
        <v>808</v>
      </c>
      <c r="F109" s="14" t="s">
        <v>809</v>
      </c>
      <c r="G109" s="153">
        <v>0.0581546178948474</v>
      </c>
      <c r="H109" s="153">
        <v>0.0647746039036382</v>
      </c>
      <c r="I109" s="153">
        <v>0.0649924113131074</v>
      </c>
      <c r="J109" s="153">
        <v>0.0647612155284598</v>
      </c>
      <c r="K109" s="153">
        <v>0.0581546178947424</v>
      </c>
      <c r="L109" s="153">
        <v>0.0647746039036267</v>
      </c>
      <c r="M109" s="153">
        <v>0.0649924113129514</v>
      </c>
      <c r="N109" s="153">
        <v>0.0647612155283938</v>
      </c>
      <c r="O109" s="153">
        <v>0.0377897965679406</v>
      </c>
      <c r="P109" s="153">
        <v>0.0433373478831331</v>
      </c>
      <c r="Q109" s="153">
        <v>0.0374241979835</v>
      </c>
      <c r="R109" s="153">
        <v>0.043327403614154</v>
      </c>
    </row>
    <row r="110" spans="1:18" ht="12.75">
      <c r="A110" s="14">
        <v>0.0581546178944528</v>
      </c>
      <c r="B110" s="14">
        <v>0.0581546167347113</v>
      </c>
      <c r="C110" s="14">
        <v>0.0581546178947124</v>
      </c>
      <c r="D110" s="14" t="s">
        <v>810</v>
      </c>
      <c r="F110" s="14" t="s">
        <v>811</v>
      </c>
      <c r="G110" s="153">
        <v>0.0581546178948193</v>
      </c>
      <c r="H110" s="153">
        <v>0.0647746039036883</v>
      </c>
      <c r="I110" s="153">
        <v>0.0649924113130956</v>
      </c>
      <c r="J110" s="153">
        <v>0.0647612155284598</v>
      </c>
      <c r="K110" s="153">
        <v>0.0581546178947409</v>
      </c>
      <c r="L110" s="153">
        <v>0.0647746039036227</v>
      </c>
      <c r="M110" s="153">
        <v>0.0649924113129505</v>
      </c>
      <c r="N110" s="153">
        <v>0.0647612155283553</v>
      </c>
      <c r="O110" s="153">
        <v>0.0377897965679393</v>
      </c>
      <c r="P110" s="153">
        <v>0.0433373478831307</v>
      </c>
      <c r="Q110" s="153">
        <v>0.0374241979835279</v>
      </c>
      <c r="R110" s="153">
        <v>0.0433274036141564</v>
      </c>
    </row>
    <row r="111" spans="1:18" ht="12.75">
      <c r="A111" s="14">
        <v>0.058154617894519</v>
      </c>
      <c r="B111" s="14">
        <v>0.0581546167347113</v>
      </c>
      <c r="C111" s="14">
        <v>0.058154617894705</v>
      </c>
      <c r="D111" s="14" t="s">
        <v>813</v>
      </c>
      <c r="F111" s="14" t="s">
        <v>814</v>
      </c>
      <c r="G111" s="153">
        <v>0.0581546178948173</v>
      </c>
      <c r="H111" s="153">
        <v>0.0647746039036602</v>
      </c>
      <c r="I111" s="153">
        <v>0.0649924113130903</v>
      </c>
      <c r="J111" s="153">
        <v>0.0647612155284598</v>
      </c>
      <c r="K111" s="153">
        <v>0.0581546178947408</v>
      </c>
      <c r="L111" s="153">
        <v>0.0647746039036236</v>
      </c>
      <c r="M111" s="153">
        <v>0.0649924113129497</v>
      </c>
      <c r="N111" s="153">
        <v>0.0647612155283496</v>
      </c>
      <c r="O111" s="153">
        <v>0.0377897965679443</v>
      </c>
      <c r="P111" s="153">
        <v>0.0433373478831205</v>
      </c>
      <c r="Q111" s="153">
        <v>0.0374241979834931</v>
      </c>
      <c r="R111" s="153">
        <v>0.0433274036141388</v>
      </c>
    </row>
    <row r="112" spans="1:18" ht="12.75">
      <c r="A112" s="14">
        <v>0.0581546178945263</v>
      </c>
      <c r="B112" s="14">
        <v>0.0581546167347113</v>
      </c>
      <c r="C112" s="14">
        <v>0.0581546178947087</v>
      </c>
      <c r="D112" s="14" t="s">
        <v>815</v>
      </c>
      <c r="F112" s="14" t="s">
        <v>816</v>
      </c>
      <c r="G112" s="153">
        <v>0.0581546178948009</v>
      </c>
      <c r="H112" s="153">
        <v>0.0647746039037418</v>
      </c>
      <c r="I112" s="153">
        <v>0.0649924113131011</v>
      </c>
      <c r="J112" s="153">
        <v>0.0647612155284598</v>
      </c>
      <c r="K112" s="153">
        <v>0.058154617894741</v>
      </c>
      <c r="L112" s="153">
        <v>0.0647746039035992</v>
      </c>
      <c r="M112" s="153">
        <v>0.0649924113129463</v>
      </c>
      <c r="N112" s="153">
        <v>0.0647612155283945</v>
      </c>
      <c r="O112" s="153">
        <v>0.0377897965679448</v>
      </c>
      <c r="P112" s="153">
        <v>0.043337347883124</v>
      </c>
      <c r="Q112" s="153">
        <v>0.0374241979835339</v>
      </c>
      <c r="R112" s="153">
        <v>0.0433274036141425</v>
      </c>
    </row>
    <row r="113" spans="1:18" ht="12.75">
      <c r="A113" s="14">
        <v>0.0581546178945159</v>
      </c>
      <c r="B113" s="14">
        <v>0.0581546167347113</v>
      </c>
      <c r="C113" s="14">
        <v>0.058154617894705</v>
      </c>
      <c r="D113" s="14" t="s">
        <v>817</v>
      </c>
      <c r="F113" s="14" t="s">
        <v>818</v>
      </c>
      <c r="G113" s="153">
        <v>0.0581546178947926</v>
      </c>
      <c r="H113" s="153">
        <v>0.0647746039038081</v>
      </c>
      <c r="I113" s="153">
        <v>0.0649924113131203</v>
      </c>
      <c r="J113" s="153">
        <v>0.0647612155284598</v>
      </c>
      <c r="K113" s="153">
        <v>0.0581546178947407</v>
      </c>
      <c r="L113" s="153">
        <v>0.0647746039036064</v>
      </c>
      <c r="M113" s="153">
        <v>0.064992411312947</v>
      </c>
      <c r="N113" s="153">
        <v>0.0647612155283662</v>
      </c>
      <c r="O113" s="153">
        <v>0.0377897965679478</v>
      </c>
      <c r="P113" s="153">
        <v>0.0433373478831244</v>
      </c>
      <c r="Q113" s="153">
        <v>0.0374241979835523</v>
      </c>
      <c r="R113" s="153">
        <v>0.043327403614128</v>
      </c>
    </row>
    <row r="114" spans="1:18" ht="12.75">
      <c r="A114" s="14">
        <v>0.0581546178944966</v>
      </c>
      <c r="B114" s="14">
        <v>0.0581546167347113</v>
      </c>
      <c r="C114" s="14">
        <v>0.0581546178946898</v>
      </c>
      <c r="D114" s="14" t="s">
        <v>820</v>
      </c>
      <c r="F114" s="14" t="s">
        <v>821</v>
      </c>
      <c r="G114" s="153">
        <v>0.0581546178947919</v>
      </c>
      <c r="H114" s="153">
        <v>0.064774603903745</v>
      </c>
      <c r="I114" s="153">
        <v>0.0649924113131234</v>
      </c>
      <c r="J114" s="153">
        <v>0.0647612155284598</v>
      </c>
      <c r="K114" s="153">
        <v>0.0581546178947401</v>
      </c>
      <c r="L114" s="153">
        <v>0.0647746039035958</v>
      </c>
      <c r="M114" s="153">
        <v>0.064992411312947</v>
      </c>
      <c r="N114" s="153">
        <v>0.0647612155283011</v>
      </c>
      <c r="O114" s="153">
        <v>0.0377897965679509</v>
      </c>
      <c r="P114" s="153">
        <v>0.0433373478831245</v>
      </c>
      <c r="Q114" s="153">
        <v>0.0374241979835812</v>
      </c>
      <c r="R114" s="153">
        <v>0.0433274036141437</v>
      </c>
    </row>
    <row r="115" spans="1:18" ht="12.75">
      <c r="A115" s="14">
        <v>0.0581546178945116</v>
      </c>
      <c r="B115" s="14">
        <v>0.0581546167347113</v>
      </c>
      <c r="C115" s="14">
        <v>0.0581546178947602</v>
      </c>
      <c r="D115" s="14" t="s">
        <v>822</v>
      </c>
      <c r="F115" s="14" t="s">
        <v>823</v>
      </c>
      <c r="G115" s="153">
        <v>0.0581546178948036</v>
      </c>
      <c r="H115" s="153">
        <v>0.06477460390383</v>
      </c>
      <c r="I115" s="153">
        <v>0.0649924113131321</v>
      </c>
      <c r="J115" s="153">
        <v>0.0647612155284598</v>
      </c>
      <c r="K115" s="153">
        <v>0.05815461789474</v>
      </c>
      <c r="L115" s="153">
        <v>0.0647746039035905</v>
      </c>
      <c r="M115" s="153">
        <v>0.0649924113129457</v>
      </c>
      <c r="N115" s="153">
        <v>0.064761215528351</v>
      </c>
      <c r="O115" s="153">
        <v>0.0377897965679506</v>
      </c>
      <c r="P115" s="153">
        <v>0.0433373478831239</v>
      </c>
      <c r="Q115" s="153">
        <v>0.0374241979835453</v>
      </c>
      <c r="R115" s="153">
        <v>0.0433274036141396</v>
      </c>
    </row>
    <row r="116" spans="1:18" ht="12.75">
      <c r="A116" s="14">
        <v>0.0581546178945266</v>
      </c>
      <c r="B116" s="14">
        <v>0.0581546167347113</v>
      </c>
      <c r="C116" s="14">
        <v>0.0581546178947091</v>
      </c>
      <c r="D116" s="14" t="s">
        <v>824</v>
      </c>
      <c r="F116" s="14" t="s">
        <v>825</v>
      </c>
      <c r="G116" s="153">
        <v>0.0581546178947872</v>
      </c>
      <c r="H116" s="153">
        <v>0.0647746039038551</v>
      </c>
      <c r="I116" s="153">
        <v>0.0649924113131011</v>
      </c>
      <c r="J116" s="153">
        <v>0.0647612155284598</v>
      </c>
      <c r="K116" s="153">
        <v>0.058154617894741</v>
      </c>
      <c r="L116" s="153">
        <v>0.0647746039035866</v>
      </c>
      <c r="M116" s="153">
        <v>0.0649924113129462</v>
      </c>
      <c r="N116" s="153">
        <v>0.0647612155282866</v>
      </c>
      <c r="O116" s="153">
        <v>0.037789796567952</v>
      </c>
      <c r="P116" s="153">
        <v>0.0433373478831201</v>
      </c>
      <c r="Q116" s="153">
        <v>0.0374241979835346</v>
      </c>
      <c r="R116" s="153">
        <v>0.0433274036141567</v>
      </c>
    </row>
    <row r="117" spans="1:18" ht="12.75">
      <c r="A117" s="14">
        <v>0.0581546178945235</v>
      </c>
      <c r="B117" s="14">
        <v>0.0581546167347113</v>
      </c>
      <c r="C117" s="14">
        <v>0.0581546178947088</v>
      </c>
      <c r="D117" s="14" t="s">
        <v>826</v>
      </c>
      <c r="F117" s="14" t="s">
        <v>827</v>
      </c>
      <c r="G117" s="153">
        <v>0.0581546178947841</v>
      </c>
      <c r="H117" s="153">
        <v>0.0647746039037684</v>
      </c>
      <c r="I117" s="153">
        <v>0.0649924113131428</v>
      </c>
      <c r="J117" s="153">
        <v>0.0647612155284598</v>
      </c>
      <c r="K117" s="153">
        <v>0.0581546178947402</v>
      </c>
      <c r="L117" s="153">
        <v>0.0647746039035914</v>
      </c>
      <c r="M117" s="153">
        <v>0.0649924113129464</v>
      </c>
      <c r="N117" s="153">
        <v>0.0647612155283672</v>
      </c>
      <c r="O117" s="153">
        <v>0.0377897965679523</v>
      </c>
      <c r="P117" s="153">
        <v>0.0433373478831317</v>
      </c>
      <c r="Q117" s="153">
        <v>0.0374241979836552</v>
      </c>
      <c r="R117" s="153">
        <v>0.0433274036141634</v>
      </c>
    </row>
    <row r="118" spans="1:18" ht="12.75">
      <c r="A118" s="14">
        <v>0.0581546178945025</v>
      </c>
      <c r="B118" s="14">
        <v>0.0581546167347113</v>
      </c>
      <c r="C118" s="14">
        <v>0.058154617894764</v>
      </c>
      <c r="D118" s="14" t="s">
        <v>828</v>
      </c>
      <c r="F118" s="14" t="s">
        <v>829</v>
      </c>
      <c r="G118" s="153">
        <v>0.0581546178947853</v>
      </c>
      <c r="H118" s="153">
        <v>0.064774603903745</v>
      </c>
      <c r="I118" s="153">
        <v>0.0649924113131494</v>
      </c>
      <c r="J118" s="153">
        <v>0.0647612155284598</v>
      </c>
      <c r="K118" s="153">
        <v>0.0581546178947392</v>
      </c>
      <c r="L118" s="153">
        <v>0.0647746039035928</v>
      </c>
      <c r="M118" s="153">
        <v>0.0649924113129466</v>
      </c>
      <c r="N118" s="153">
        <v>0.0647612155283847</v>
      </c>
      <c r="O118" s="153">
        <v>0.0377897965679484</v>
      </c>
      <c r="P118" s="153">
        <v>0.0433373478831312</v>
      </c>
      <c r="Q118" s="153">
        <v>0.0374241979835856</v>
      </c>
      <c r="R118" s="153">
        <v>0.0433274036141708</v>
      </c>
    </row>
    <row r="119" spans="1:18" ht="12.75">
      <c r="A119" s="14">
        <v>0.0581546178945259</v>
      </c>
      <c r="B119" s="14">
        <v>0.0581546167347113</v>
      </c>
      <c r="C119" s="14">
        <v>0.0581546178946899</v>
      </c>
      <c r="D119" s="14" t="s">
        <v>830</v>
      </c>
      <c r="F119" s="14" t="s">
        <v>831</v>
      </c>
      <c r="G119" s="153">
        <v>0.0581546178947695</v>
      </c>
      <c r="H119" s="153">
        <v>0.06477460390383</v>
      </c>
      <c r="I119" s="153">
        <v>0.0649924113131311</v>
      </c>
      <c r="J119" s="153">
        <v>0.0647612155284598</v>
      </c>
      <c r="K119" s="153">
        <v>0.0581546178947395</v>
      </c>
      <c r="L119" s="153">
        <v>0.0647746039036003</v>
      </c>
      <c r="M119" s="153">
        <v>0.064992411312947</v>
      </c>
      <c r="N119" s="153">
        <v>0.0647612155283517</v>
      </c>
      <c r="O119" s="153">
        <v>0.037789796567956</v>
      </c>
      <c r="P119" s="153">
        <v>0.04333734788314</v>
      </c>
      <c r="Q119" s="153">
        <v>0.0374241979835511</v>
      </c>
      <c r="R119" s="153">
        <v>0.0433274036141265</v>
      </c>
    </row>
    <row r="120" spans="1:18" ht="12.75">
      <c r="A120" s="14">
        <v>0.058154617894527</v>
      </c>
      <c r="B120" s="14">
        <v>0.0581546167347113</v>
      </c>
      <c r="C120" s="14">
        <v>0.058154617894717</v>
      </c>
      <c r="D120" s="14" t="s">
        <v>832</v>
      </c>
      <c r="F120" s="14" t="s">
        <v>833</v>
      </c>
      <c r="G120" s="153">
        <v>0.05815461789476</v>
      </c>
      <c r="H120" s="153">
        <v>0.0647746039039683</v>
      </c>
      <c r="I120" s="153">
        <v>0.064992411313153</v>
      </c>
      <c r="J120" s="153">
        <v>0.0647612155284598</v>
      </c>
      <c r="K120" s="153">
        <v>0.0581546178947392</v>
      </c>
      <c r="L120" s="153">
        <v>0.0647746039035872</v>
      </c>
      <c r="M120" s="153">
        <v>0.0649924113129445</v>
      </c>
      <c r="N120" s="153">
        <v>0.064761215528287</v>
      </c>
      <c r="O120" s="153">
        <v>0.0377897965679489</v>
      </c>
      <c r="P120" s="153">
        <v>0.0433373478831353</v>
      </c>
      <c r="Q120" s="153">
        <v>0.0374241979836476</v>
      </c>
      <c r="R120" s="153">
        <v>0.0433274036141435</v>
      </c>
    </row>
    <row r="121" spans="1:18" ht="12.75">
      <c r="A121" s="14">
        <v>0.0581546178945383</v>
      </c>
      <c r="B121" s="14">
        <v>0.0581546167347113</v>
      </c>
      <c r="C121" s="14">
        <v>0.0581546178947088</v>
      </c>
      <c r="D121" s="14" t="s">
        <v>834</v>
      </c>
      <c r="F121" s="14" t="s">
        <v>835</v>
      </c>
      <c r="G121" s="153">
        <v>0.0581546178947654</v>
      </c>
      <c r="H121" s="153">
        <v>0.0647746039038647</v>
      </c>
      <c r="I121" s="153">
        <v>0.0649924113131435</v>
      </c>
      <c r="J121" s="153">
        <v>0.0647612155284598</v>
      </c>
      <c r="K121" s="153">
        <v>0.0581546178947374</v>
      </c>
      <c r="L121" s="153">
        <v>0.0647746039035915</v>
      </c>
      <c r="M121" s="153">
        <v>0.0649924113129452</v>
      </c>
      <c r="N121" s="153">
        <v>0.0647612155283811</v>
      </c>
      <c r="O121" s="153">
        <v>0.0377897965679504</v>
      </c>
      <c r="P121" s="153">
        <v>0.0433373478831402</v>
      </c>
      <c r="Q121" s="153">
        <v>0.0374241979837774</v>
      </c>
      <c r="R121" s="153">
        <v>0.0433274036141018</v>
      </c>
    </row>
    <row r="122" spans="1:18" ht="12.75">
      <c r="A122" s="14">
        <v>0.058154617894556</v>
      </c>
      <c r="B122" s="14">
        <v>0.0581546167347113</v>
      </c>
      <c r="C122" s="14">
        <v>0.0581546178947103</v>
      </c>
      <c r="D122" s="14" t="s">
        <v>836</v>
      </c>
      <c r="F122" s="14" t="s">
        <v>837</v>
      </c>
      <c r="G122" s="153">
        <v>0.0581546178947648</v>
      </c>
      <c r="H122" s="153">
        <v>0.0647746039038723</v>
      </c>
      <c r="I122" s="153">
        <v>0.0649924113131425</v>
      </c>
      <c r="J122" s="153">
        <v>0.0647612155284598</v>
      </c>
      <c r="K122" s="153">
        <v>0.0581546178947375</v>
      </c>
      <c r="L122" s="153">
        <v>0.064774603903591</v>
      </c>
      <c r="M122" s="153">
        <v>0.0649924113129452</v>
      </c>
      <c r="N122" s="153">
        <v>0.0647612155283777</v>
      </c>
      <c r="O122" s="153">
        <v>0.03778979656795</v>
      </c>
      <c r="P122" s="153">
        <v>0.0433373478831359</v>
      </c>
      <c r="Q122" s="153">
        <v>0.037424197983591</v>
      </c>
      <c r="R122" s="153">
        <v>0.0433274036141173</v>
      </c>
    </row>
    <row r="123" spans="1:18" ht="12.75">
      <c r="A123" s="14">
        <v>0.0581546178945493</v>
      </c>
      <c r="B123" s="14">
        <v>0.0581546167347113</v>
      </c>
      <c r="C123" s="14">
        <v>0.0581546178947068</v>
      </c>
      <c r="D123" s="14" t="s">
        <v>838</v>
      </c>
      <c r="F123" s="14" t="s">
        <v>839</v>
      </c>
      <c r="G123" s="153">
        <v>0.0581546178947696</v>
      </c>
      <c r="H123" s="153">
        <v>0.0647746039038725</v>
      </c>
      <c r="I123" s="153">
        <v>0.0649924113131236</v>
      </c>
      <c r="J123" s="153">
        <v>0.0647612155284598</v>
      </c>
      <c r="K123" s="153">
        <v>0.0581546178947385</v>
      </c>
      <c r="L123" s="153">
        <v>0.0647746039035816</v>
      </c>
      <c r="M123" s="153">
        <v>0.0649924113129452</v>
      </c>
      <c r="N123" s="153">
        <v>0.0647612155283792</v>
      </c>
      <c r="O123" s="153">
        <v>0.0377897965679502</v>
      </c>
      <c r="P123" s="153">
        <v>0.0433373478831513</v>
      </c>
      <c r="Q123" s="153">
        <v>0.0374241979835583</v>
      </c>
      <c r="R123" s="153">
        <v>0.0433274036140995</v>
      </c>
    </row>
    <row r="124" spans="1:18" ht="12.75">
      <c r="A124" s="14">
        <v>0.0581546178946072</v>
      </c>
      <c r="B124" s="14">
        <v>0.0581546167347113</v>
      </c>
      <c r="C124" s="14">
        <v>0.0581546178947094</v>
      </c>
      <c r="D124" s="14" t="s">
        <v>840</v>
      </c>
      <c r="F124" s="14" t="s">
        <v>841</v>
      </c>
      <c r="G124" s="153">
        <v>0.0581546178947738</v>
      </c>
      <c r="H124" s="153">
        <v>0.064774603903855</v>
      </c>
      <c r="I124" s="153">
        <v>0.0649924113131549</v>
      </c>
      <c r="J124" s="153">
        <v>0.0647612155284598</v>
      </c>
      <c r="K124" s="153">
        <v>0.0581546178947357</v>
      </c>
      <c r="L124" s="153">
        <v>0.0647746039035735</v>
      </c>
      <c r="M124" s="153">
        <v>0.0649924113129445</v>
      </c>
      <c r="N124" s="153">
        <v>0.06476121552839639</v>
      </c>
      <c r="O124" s="153">
        <v>0.0377897965679574</v>
      </c>
      <c r="P124" s="153">
        <v>0.0433373478831486</v>
      </c>
      <c r="Q124" s="153">
        <v>0.0374241979832171</v>
      </c>
      <c r="R124" s="153">
        <v>0.0433274036140899</v>
      </c>
    </row>
    <row r="125" spans="1:18" ht="12.75">
      <c r="A125" s="14">
        <v>0.0581546178945867</v>
      </c>
      <c r="B125" s="14">
        <v>0.0581546167347113</v>
      </c>
      <c r="C125" s="14">
        <v>0.0581546178947034</v>
      </c>
      <c r="D125" s="14" t="s">
        <v>842</v>
      </c>
      <c r="F125" s="14" t="s">
        <v>843</v>
      </c>
      <c r="G125" s="153">
        <v>0.0581546178947703</v>
      </c>
      <c r="H125" s="153">
        <v>0.0647746039038437</v>
      </c>
      <c r="I125" s="153">
        <v>0.064992411313145</v>
      </c>
      <c r="J125" s="153">
        <v>0.0647612155284598</v>
      </c>
      <c r="K125" s="153">
        <v>0.0581546178947368</v>
      </c>
      <c r="L125" s="153">
        <v>0.0647746039035853</v>
      </c>
      <c r="M125" s="153">
        <v>0.0649924113129447</v>
      </c>
      <c r="N125" s="153">
        <v>0.0647612155283816</v>
      </c>
      <c r="O125" s="153">
        <v>0.0377897965679462</v>
      </c>
      <c r="P125" s="153">
        <v>0.0433373478831687</v>
      </c>
      <c r="Q125" s="153">
        <v>0.0374241979831312</v>
      </c>
      <c r="R125" s="153">
        <v>0.043327403614075</v>
      </c>
    </row>
    <row r="126" spans="1:18" ht="12.75">
      <c r="A126" s="14">
        <v>0.0581546178945844</v>
      </c>
      <c r="B126" s="14">
        <v>0.0581546167347113</v>
      </c>
      <c r="C126" s="14">
        <v>0.0581546178947089</v>
      </c>
      <c r="D126" s="14" t="s">
        <v>844</v>
      </c>
      <c r="F126" s="14" t="s">
        <v>845</v>
      </c>
      <c r="G126" s="153">
        <v>0.0581546178947702</v>
      </c>
      <c r="H126" s="153">
        <v>0.0647746039038437</v>
      </c>
      <c r="I126" s="153">
        <v>0.064992411313145</v>
      </c>
      <c r="J126" s="153">
        <v>0.0647612155284598</v>
      </c>
      <c r="K126" s="153">
        <v>0.0581546178947368</v>
      </c>
      <c r="L126" s="153">
        <v>0.0647746039035853</v>
      </c>
      <c r="M126" s="153">
        <v>0.0649924113129447</v>
      </c>
      <c r="N126" s="153">
        <v>0.0647612155283816</v>
      </c>
      <c r="O126" s="153">
        <v>0.0377897965679479</v>
      </c>
      <c r="P126" s="153">
        <v>0.0433373478831597</v>
      </c>
      <c r="Q126" s="153">
        <v>0.0374241979831612</v>
      </c>
      <c r="R126" s="153">
        <v>0.0433274036140637</v>
      </c>
    </row>
    <row r="127" spans="1:18" ht="12.75">
      <c r="A127" s="14">
        <v>0.0581546178946034</v>
      </c>
      <c r="B127" s="14">
        <v>0.0581546167347113</v>
      </c>
      <c r="C127" s="14">
        <v>0.0581546178947102</v>
      </c>
      <c r="D127" s="14" t="s">
        <v>846</v>
      </c>
      <c r="F127" s="14" t="s">
        <v>847</v>
      </c>
      <c r="G127" s="153">
        <v>0.0581546178947759</v>
      </c>
      <c r="H127" s="153">
        <v>0.0647746039039284</v>
      </c>
      <c r="I127" s="153">
        <v>0.064992411313134</v>
      </c>
      <c r="J127" s="153">
        <v>0.0647612155284598</v>
      </c>
      <c r="K127" s="153">
        <v>0.0581546178947371</v>
      </c>
      <c r="L127" s="153">
        <v>0.0647746039035855</v>
      </c>
      <c r="M127" s="153">
        <v>0.0649924113129451</v>
      </c>
      <c r="N127" s="153">
        <v>0.0647612155284179</v>
      </c>
      <c r="O127" s="153">
        <v>0.0377897965679426</v>
      </c>
      <c r="P127" s="153">
        <v>0.0433373478831402</v>
      </c>
      <c r="Q127" s="153">
        <v>0.0374241979829099</v>
      </c>
      <c r="R127" s="153">
        <v>0.0433274036140462</v>
      </c>
    </row>
    <row r="128" spans="1:18" ht="12.75">
      <c r="A128" s="14">
        <v>0.0511359571141989</v>
      </c>
      <c r="B128" s="14">
        <v>0.0511359560943151</v>
      </c>
      <c r="C128" s="14">
        <v>0.0511359571143126</v>
      </c>
      <c r="D128" s="14" t="s">
        <v>848</v>
      </c>
      <c r="F128" s="14" t="s">
        <v>849</v>
      </c>
      <c r="G128" s="153">
        <v>0.0511359571143705</v>
      </c>
      <c r="H128" s="153">
        <v>0.0569569792949076</v>
      </c>
      <c r="I128" s="153">
        <v>0.0571484996029441</v>
      </c>
      <c r="J128" s="153">
        <v>0.0569452067577944</v>
      </c>
      <c r="K128" s="153">
        <v>0.0511359571143409</v>
      </c>
      <c r="L128" s="153">
        <v>0.056956979294526</v>
      </c>
      <c r="M128" s="153">
        <v>0.0571484996027587</v>
      </c>
      <c r="N128" s="153">
        <v>0.0569452067577498</v>
      </c>
      <c r="O128" s="153">
        <v>0.0332289590511087</v>
      </c>
      <c r="P128" s="153">
        <v>0.0381069783110166</v>
      </c>
      <c r="Q128" s="153">
        <v>0.0329074844330906</v>
      </c>
      <c r="R128" s="153">
        <v>0.0380982342123325</v>
      </c>
    </row>
    <row r="129" spans="1:18" ht="12.75">
      <c r="A129" s="14">
        <v>0.0511359571141894</v>
      </c>
      <c r="B129" s="14">
        <v>0.0511359560943151</v>
      </c>
      <c r="C129" s="14">
        <v>0.0511359571143129</v>
      </c>
      <c r="D129" s="14" t="s">
        <v>850</v>
      </c>
      <c r="F129" s="14" t="s">
        <v>851</v>
      </c>
      <c r="G129" s="153">
        <v>0.0511359571143656</v>
      </c>
      <c r="H129" s="153">
        <v>0.0569569792948465</v>
      </c>
      <c r="I129" s="153">
        <v>0.0571484996029611</v>
      </c>
      <c r="J129" s="153">
        <v>0.0569452067577944</v>
      </c>
      <c r="K129" s="153">
        <v>0.0511359571143395</v>
      </c>
      <c r="L129" s="153">
        <v>0.0569569792945262</v>
      </c>
      <c r="M129" s="153">
        <v>0.0571484996027585</v>
      </c>
      <c r="N129" s="153">
        <v>0.0569452067576925</v>
      </c>
      <c r="O129" s="153">
        <v>0.0332289590510962</v>
      </c>
      <c r="P129" s="153">
        <v>0.0381069783110294</v>
      </c>
      <c r="Q129" s="153">
        <v>0.0329074844332171</v>
      </c>
      <c r="R129" s="153">
        <v>0.0380982342123178</v>
      </c>
    </row>
    <row r="130" spans="1:18" ht="12.75">
      <c r="A130" s="14">
        <v>0.0511359571141894</v>
      </c>
      <c r="B130" s="14">
        <v>0.0511359560943151</v>
      </c>
      <c r="C130" s="14">
        <v>0.0511359571143134</v>
      </c>
      <c r="D130" s="14" t="s">
        <v>852</v>
      </c>
      <c r="F130" s="14" t="s">
        <v>853</v>
      </c>
      <c r="G130" s="153">
        <v>0.0511359571143615</v>
      </c>
      <c r="H130" s="153">
        <v>0.05695697929484</v>
      </c>
      <c r="I130" s="153">
        <v>0.0571484996029603</v>
      </c>
      <c r="J130" s="153">
        <v>0.0569452067577944</v>
      </c>
      <c r="K130" s="153">
        <v>0.0511359571143396</v>
      </c>
      <c r="L130" s="153">
        <v>0.0569569792945257</v>
      </c>
      <c r="M130" s="153">
        <v>0.0571484996027581</v>
      </c>
      <c r="N130" s="153">
        <v>0.0569452067577031</v>
      </c>
      <c r="O130" s="153">
        <v>0.0332289590511038</v>
      </c>
      <c r="P130" s="153">
        <v>0.0381069783110296</v>
      </c>
      <c r="Q130" s="153">
        <v>0.0329074844332407</v>
      </c>
      <c r="R130" s="153">
        <v>0.0380982342123067</v>
      </c>
    </row>
    <row r="131" spans="1:18" ht="12.75">
      <c r="A131" s="14">
        <v>0.0511359571141921</v>
      </c>
      <c r="B131" s="14">
        <v>0.0511359560943151</v>
      </c>
      <c r="C131" s="14">
        <v>0.0511359571143111</v>
      </c>
      <c r="D131" s="14" t="s">
        <v>854</v>
      </c>
      <c r="F131" s="14" t="s">
        <v>855</v>
      </c>
      <c r="G131" s="153">
        <v>0.0511359571143767</v>
      </c>
      <c r="H131" s="153">
        <v>0.056956979294826</v>
      </c>
      <c r="I131" s="153">
        <v>0.0571484996029729</v>
      </c>
      <c r="J131" s="153">
        <v>0.0569452067577944</v>
      </c>
      <c r="K131" s="153">
        <v>0.0511359571143416</v>
      </c>
      <c r="L131" s="153">
        <v>0.0569569792945299</v>
      </c>
      <c r="M131" s="153">
        <v>0.0571484996027586</v>
      </c>
      <c r="N131" s="153">
        <v>0.0569452067577039</v>
      </c>
      <c r="O131" s="153">
        <v>0.0332289590510994</v>
      </c>
      <c r="P131" s="153">
        <v>0.0381069783110383</v>
      </c>
      <c r="Q131" s="153">
        <v>0.0329074844332018</v>
      </c>
      <c r="R131" s="153">
        <v>0.0380982342123694</v>
      </c>
    </row>
    <row r="132" spans="1:18" ht="12.75">
      <c r="A132" s="14">
        <v>0</v>
      </c>
      <c r="B132" s="14">
        <v>0</v>
      </c>
      <c r="C132" s="14">
        <v>0</v>
      </c>
      <c r="D132" s="14" t="s">
        <v>856</v>
      </c>
      <c r="F132" s="14" t="s">
        <v>857</v>
      </c>
      <c r="G132" s="153">
        <v>0</v>
      </c>
      <c r="H132" s="153">
        <v>0</v>
      </c>
      <c r="I132" s="153">
        <v>0</v>
      </c>
      <c r="J132" s="153">
        <v>0</v>
      </c>
      <c r="K132" s="153">
        <v>0</v>
      </c>
      <c r="L132" s="153">
        <v>0</v>
      </c>
      <c r="M132" s="153">
        <v>0</v>
      </c>
      <c r="N132" s="153">
        <v>0</v>
      </c>
      <c r="O132" s="153">
        <v>0</v>
      </c>
      <c r="P132" s="153">
        <v>0</v>
      </c>
      <c r="Q132" s="153">
        <v>0</v>
      </c>
      <c r="R132" s="153">
        <v>0</v>
      </c>
    </row>
    <row r="133" spans="1:18" ht="12.75">
      <c r="A133" s="14">
        <v>0</v>
      </c>
      <c r="B133" s="14">
        <v>0</v>
      </c>
      <c r="C133" s="14">
        <v>0</v>
      </c>
      <c r="D133" s="14" t="s">
        <v>858</v>
      </c>
      <c r="F133" s="14" t="s">
        <v>859</v>
      </c>
      <c r="G133" s="153">
        <v>0</v>
      </c>
      <c r="H133" s="153">
        <v>0</v>
      </c>
      <c r="I133" s="153">
        <v>0</v>
      </c>
      <c r="J133" s="153">
        <v>0</v>
      </c>
      <c r="K133" s="153">
        <v>0</v>
      </c>
      <c r="L133" s="153">
        <v>0</v>
      </c>
      <c r="M133" s="153">
        <v>0</v>
      </c>
      <c r="N133" s="153">
        <v>0</v>
      </c>
      <c r="O133" s="153">
        <v>0</v>
      </c>
      <c r="P133" s="153">
        <v>0</v>
      </c>
      <c r="Q133" s="153">
        <v>0</v>
      </c>
      <c r="R133" s="153">
        <v>0</v>
      </c>
    </row>
    <row r="134" spans="1:18" ht="12.75">
      <c r="A134" s="14">
        <v>0</v>
      </c>
      <c r="B134" s="14">
        <v>0</v>
      </c>
      <c r="C134" s="14">
        <v>0</v>
      </c>
      <c r="D134" s="14" t="s">
        <v>860</v>
      </c>
      <c r="F134" s="14" t="s">
        <v>861</v>
      </c>
      <c r="G134" s="153">
        <v>0</v>
      </c>
      <c r="H134" s="153">
        <v>0</v>
      </c>
      <c r="I134" s="153">
        <v>0</v>
      </c>
      <c r="J134" s="153">
        <v>0</v>
      </c>
      <c r="K134" s="153">
        <v>0</v>
      </c>
      <c r="L134" s="153">
        <v>0</v>
      </c>
      <c r="M134" s="153">
        <v>0</v>
      </c>
      <c r="N134" s="153">
        <v>0</v>
      </c>
      <c r="O134" s="153">
        <v>0</v>
      </c>
      <c r="P134" s="153">
        <v>0</v>
      </c>
      <c r="Q134" s="153">
        <v>0</v>
      </c>
      <c r="R134" s="153">
        <v>0</v>
      </c>
    </row>
    <row r="135" spans="1:18" ht="12.75">
      <c r="A135" s="14">
        <v>0</v>
      </c>
      <c r="B135" s="14">
        <v>0</v>
      </c>
      <c r="C135" s="14">
        <v>0</v>
      </c>
      <c r="D135" s="14" t="s">
        <v>862</v>
      </c>
      <c r="F135" s="14" t="s">
        <v>863</v>
      </c>
      <c r="G135" s="153">
        <v>0</v>
      </c>
      <c r="H135" s="153">
        <v>0</v>
      </c>
      <c r="I135" s="153">
        <v>0</v>
      </c>
      <c r="J135" s="153">
        <v>0</v>
      </c>
      <c r="K135" s="153">
        <v>0</v>
      </c>
      <c r="L135" s="153">
        <v>0</v>
      </c>
      <c r="M135" s="153">
        <v>0</v>
      </c>
      <c r="N135" s="153">
        <v>0</v>
      </c>
      <c r="O135" s="153">
        <v>0</v>
      </c>
      <c r="P135" s="153">
        <v>0</v>
      </c>
      <c r="Q135" s="153">
        <v>0</v>
      </c>
      <c r="R135" s="153">
        <v>0</v>
      </c>
    </row>
    <row r="136" spans="1:18" ht="12.75">
      <c r="A136" s="14">
        <v>0.051135957114192</v>
      </c>
      <c r="B136" s="14">
        <v>0.0511359560943151</v>
      </c>
      <c r="C136" s="14">
        <v>0.0511359571143046</v>
      </c>
      <c r="D136" s="14" t="s">
        <v>864</v>
      </c>
      <c r="F136" s="14" t="s">
        <v>865</v>
      </c>
      <c r="G136" s="153">
        <v>0.0511359571143658</v>
      </c>
      <c r="H136" s="153">
        <v>0.0569569792949045</v>
      </c>
      <c r="I136" s="153">
        <v>0.0571484996029636</v>
      </c>
      <c r="J136" s="153">
        <v>0.0569452067577944</v>
      </c>
      <c r="K136" s="153">
        <v>0.05113595711434</v>
      </c>
      <c r="L136" s="153">
        <v>0.0569569792945305</v>
      </c>
      <c r="M136" s="153">
        <v>0.057148499602757</v>
      </c>
      <c r="N136" s="153">
        <v>0.0569452067577323</v>
      </c>
      <c r="O136" s="153">
        <v>0.0332289590511087</v>
      </c>
      <c r="P136" s="153">
        <v>0.0381069783110454</v>
      </c>
      <c r="Q136" s="153">
        <v>0.0329074844331396</v>
      </c>
      <c r="R136" s="153">
        <v>0.0380982342123812</v>
      </c>
    </row>
    <row r="137" spans="1:18" ht="12.75">
      <c r="A137" s="14">
        <v>0.0511359571140701</v>
      </c>
      <c r="B137" s="14">
        <v>0.0511359560942992</v>
      </c>
      <c r="C137" s="14">
        <v>0.0511359571142975</v>
      </c>
      <c r="D137" s="14" t="s">
        <v>866</v>
      </c>
      <c r="F137" s="14" t="s">
        <v>867</v>
      </c>
      <c r="G137" s="153">
        <v>0.0511359571142975</v>
      </c>
      <c r="H137" s="153">
        <v>0.0569569792947959</v>
      </c>
      <c r="I137" s="153">
        <v>0.0571484996029312</v>
      </c>
      <c r="J137" s="153">
        <v>0.0569452067577458</v>
      </c>
      <c r="K137" s="153">
        <v>0.0511359571144112</v>
      </c>
      <c r="L137" s="153">
        <v>0.0569569792945685</v>
      </c>
      <c r="M137" s="153">
        <v>0.0571484996028175</v>
      </c>
      <c r="N137" s="153">
        <v>0.0569452067578595</v>
      </c>
      <c r="O137" s="153">
        <v>0.0332289590511436</v>
      </c>
      <c r="P137" s="153">
        <v>0.0381069783110206</v>
      </c>
      <c r="Q137" s="153">
        <v>0.0329074844332808</v>
      </c>
      <c r="R137" s="153">
        <v>0.0380982342123843</v>
      </c>
    </row>
    <row r="138" spans="1:18" ht="12.75">
      <c r="A138" s="14">
        <v>0.00701866078039619</v>
      </c>
      <c r="B138" s="14">
        <v>0.00701866064039619</v>
      </c>
      <c r="C138" s="14">
        <v>0.00701866078039688</v>
      </c>
      <c r="D138" s="14" t="s">
        <v>871</v>
      </c>
      <c r="F138" s="14" t="s">
        <v>872</v>
      </c>
      <c r="G138" s="153">
        <v>0.00701866078039568</v>
      </c>
      <c r="H138" s="153">
        <v>0.00781762460905273</v>
      </c>
      <c r="I138" s="153">
        <v>0.00784391171018568</v>
      </c>
      <c r="J138" s="153">
        <v>0.00781600877066542</v>
      </c>
      <c r="K138" s="153">
        <v>0.00701866078039615</v>
      </c>
      <c r="L138" s="153">
        <v>0.00781762460905461</v>
      </c>
      <c r="M138" s="153">
        <v>0.00784391171018602</v>
      </c>
      <c r="N138" s="153">
        <v>0.0078160087706657</v>
      </c>
      <c r="O138" s="153">
        <v>0.00456083751683254</v>
      </c>
      <c r="P138" s="153">
        <v>0.00523036957212308</v>
      </c>
      <c r="Q138" s="153">
        <v>0.00451671354930421</v>
      </c>
      <c r="R138" s="153">
        <v>0.00522916940174221</v>
      </c>
    </row>
    <row r="139" spans="1:18" ht="12.75">
      <c r="A139" s="14">
        <v>0.00701866078039619</v>
      </c>
      <c r="B139" s="14">
        <v>0.00701866064036948</v>
      </c>
      <c r="C139" s="14">
        <v>0.00701866078039563</v>
      </c>
      <c r="D139" s="14" t="s">
        <v>873</v>
      </c>
      <c r="F139" s="14" t="s">
        <v>874</v>
      </c>
      <c r="G139" s="153">
        <v>0.00701866078039568</v>
      </c>
      <c r="H139" s="153">
        <v>0.00781762460905273</v>
      </c>
      <c r="I139" s="153">
        <v>0.00784391171018568</v>
      </c>
      <c r="J139" s="153">
        <v>0.00781600877066542</v>
      </c>
      <c r="K139" s="153">
        <v>0.00701866078039615</v>
      </c>
      <c r="L139" s="153">
        <v>0.00781762460905461</v>
      </c>
      <c r="M139" s="153">
        <v>0.00784391171018602</v>
      </c>
      <c r="N139" s="153">
        <v>0.0078160087706657</v>
      </c>
      <c r="O139" s="153">
        <v>0.00456083751683254</v>
      </c>
      <c r="P139" s="153">
        <v>0.00523036957212308</v>
      </c>
      <c r="Q139" s="153">
        <v>0.00451671354930421</v>
      </c>
      <c r="R139" s="153">
        <v>0.00522916940174221</v>
      </c>
    </row>
    <row r="140" spans="1:18" ht="12.75">
      <c r="A140" s="14">
        <v>0.0255679785569782</v>
      </c>
      <c r="B140" s="14">
        <v>0.0255679780470927</v>
      </c>
      <c r="C140" s="14">
        <v>0.0255679785572056</v>
      </c>
      <c r="D140" s="14" t="s">
        <v>876</v>
      </c>
      <c r="E140" s="14" t="s">
        <v>877</v>
      </c>
      <c r="F140" s="14" t="s">
        <v>878</v>
      </c>
      <c r="G140" s="153">
        <v>0.0255679785570919</v>
      </c>
      <c r="H140" s="153">
        <v>0.0284784896475684</v>
      </c>
      <c r="I140" s="153">
        <v>0.0285742498014087</v>
      </c>
      <c r="J140" s="153">
        <v>0.0284726033786455</v>
      </c>
      <c r="K140" s="153">
        <v>0.0255679785570919</v>
      </c>
      <c r="L140" s="153">
        <v>0.0284784896472274</v>
      </c>
      <c r="M140" s="153">
        <v>0.0285742498015224</v>
      </c>
      <c r="N140" s="153">
        <v>0.0284726033791002</v>
      </c>
      <c r="O140" s="153">
        <v>0.0166144795256286</v>
      </c>
      <c r="P140" s="153">
        <v>0.0190534891554534</v>
      </c>
      <c r="Q140" s="153">
        <v>0.0164537422166404</v>
      </c>
      <c r="R140" s="153">
        <v>0.0190491171061921</v>
      </c>
    </row>
    <row r="141" spans="1:18" ht="12.75">
      <c r="A141" s="14">
        <v>0.451199623287379</v>
      </c>
      <c r="B141" s="14">
        <v>0.451199612596951</v>
      </c>
      <c r="C141" s="14">
        <v>0.452322607321661</v>
      </c>
      <c r="D141" s="14" t="s">
        <v>881</v>
      </c>
      <c r="E141" s="14" t="s">
        <v>882</v>
      </c>
      <c r="F141" s="14" t="s">
        <v>883</v>
      </c>
      <c r="G141" s="153">
        <v>0.451199621637783</v>
      </c>
      <c r="H141" s="153">
        <v>0.502561582131534</v>
      </c>
      <c r="I141" s="153">
        <v>0.504251467119615</v>
      </c>
      <c r="J141" s="153">
        <v>0.502457706786344</v>
      </c>
      <c r="K141" s="153">
        <v>0.451199623647539</v>
      </c>
      <c r="L141" s="153">
        <v>0.502561583180295</v>
      </c>
      <c r="M141" s="153">
        <v>0.504251468955089</v>
      </c>
      <c r="N141" s="153">
        <v>0.502457709538475</v>
      </c>
      <c r="O141" s="153">
        <v>0.293196697510097</v>
      </c>
      <c r="P141" s="153">
        <v>0.336238043920843</v>
      </c>
      <c r="Q141" s="153">
        <v>0.290360156766951</v>
      </c>
      <c r="R141" s="153">
        <v>0.336160890109454</v>
      </c>
    </row>
    <row r="142" spans="1:18" ht="12.75">
      <c r="A142" s="14">
        <v>-0.425631644730401</v>
      </c>
      <c r="B142" s="14">
        <v>-0.426754628764556</v>
      </c>
      <c r="C142" s="14">
        <v>-0.425631634549745</v>
      </c>
      <c r="D142" s="14" t="s">
        <v>885</v>
      </c>
      <c r="E142" s="14" t="s">
        <v>886</v>
      </c>
      <c r="F142" s="14" t="s">
        <v>887</v>
      </c>
      <c r="G142" s="153">
        <v>-0.425631643080805</v>
      </c>
      <c r="H142" s="153">
        <v>-0.474083092483965</v>
      </c>
      <c r="I142" s="153">
        <v>-0.475677217318093</v>
      </c>
      <c r="J142" s="153">
        <v>-0.473985103407699</v>
      </c>
      <c r="K142" s="153">
        <v>-0.425631645090447</v>
      </c>
      <c r="L142" s="153">
        <v>-0.474083093533067</v>
      </c>
      <c r="M142" s="153">
        <v>-0.475677219153453</v>
      </c>
      <c r="N142" s="153">
        <v>-0.473985106159375</v>
      </c>
      <c r="O142" s="153">
        <v>-0.276582217984469</v>
      </c>
      <c r="P142" s="153">
        <v>-0.31718455476539</v>
      </c>
      <c r="Q142" s="153">
        <v>-0.273906414550424</v>
      </c>
      <c r="R142" s="153">
        <v>-0.317111773003262</v>
      </c>
    </row>
    <row r="143" spans="1:18" ht="12.75">
      <c r="A143" s="14">
        <v>0.0255679785570317</v>
      </c>
      <c r="B143" s="14">
        <v>0.0255679780471575</v>
      </c>
      <c r="C143" s="14">
        <v>0.0255679785571555</v>
      </c>
      <c r="D143" s="14" t="s">
        <v>889</v>
      </c>
      <c r="E143" s="14" t="s">
        <v>890</v>
      </c>
      <c r="F143" s="14" t="s">
        <v>891</v>
      </c>
      <c r="G143" s="153">
        <v>0.0255679785571294</v>
      </c>
      <c r="H143" s="153">
        <v>0.0284784896473488</v>
      </c>
      <c r="I143" s="153">
        <v>0.0285742498014942</v>
      </c>
      <c r="J143" s="153">
        <v>0.0284726033788525</v>
      </c>
      <c r="K143" s="153">
        <v>0.0255679785571576</v>
      </c>
      <c r="L143" s="153">
        <v>0.0284784896472522</v>
      </c>
      <c r="M143" s="153">
        <v>0.0285742498013953</v>
      </c>
      <c r="N143" s="153">
        <v>0.0284726033789419</v>
      </c>
      <c r="O143" s="153">
        <v>0.0166144795255879</v>
      </c>
      <c r="P143" s="153">
        <v>0.0190534891555116</v>
      </c>
      <c r="Q143" s="153">
        <v>0.0164537422163646</v>
      </c>
      <c r="R143" s="153">
        <v>0.0190491171062393</v>
      </c>
    </row>
    <row r="144" spans="1:18" ht="12.75">
      <c r="A144" s="14">
        <v>0</v>
      </c>
      <c r="B144" s="14">
        <v>0</v>
      </c>
      <c r="C144" s="14">
        <v>0</v>
      </c>
      <c r="D144" s="14" t="s">
        <v>893</v>
      </c>
      <c r="F144" s="14" t="s">
        <v>894</v>
      </c>
      <c r="G144" s="153">
        <v>-3.41060513164848E-13</v>
      </c>
      <c r="H144" s="153">
        <v>-3.41060513164848E-13</v>
      </c>
      <c r="I144" s="153">
        <v>3.41060513164848E-13</v>
      </c>
      <c r="J144" s="153">
        <v>0</v>
      </c>
      <c r="K144" s="153">
        <v>0</v>
      </c>
      <c r="L144" s="153">
        <v>1.13686837721616E-13</v>
      </c>
      <c r="M144" s="153">
        <v>0</v>
      </c>
      <c r="N144" s="153">
        <v>-5.6843418860808E-13</v>
      </c>
      <c r="O144" s="153">
        <v>0</v>
      </c>
      <c r="P144" s="153">
        <v>0</v>
      </c>
      <c r="Q144" s="153">
        <v>0</v>
      </c>
      <c r="R144" s="153">
        <v>0</v>
      </c>
    </row>
    <row r="145" spans="1:18" ht="12.75">
      <c r="A145" s="14">
        <v>0.0255679785570448</v>
      </c>
      <c r="B145" s="14">
        <v>0.0255679780471575</v>
      </c>
      <c r="C145" s="14">
        <v>0.0255679785571795</v>
      </c>
      <c r="D145" s="14" t="s">
        <v>895</v>
      </c>
      <c r="E145" s="14" t="s">
        <v>896</v>
      </c>
      <c r="F145" s="14" t="s">
        <v>897</v>
      </c>
      <c r="G145" s="153">
        <v>0.0255679785571077</v>
      </c>
      <c r="H145" s="153">
        <v>0.028478489647369</v>
      </c>
      <c r="I145" s="153">
        <v>0.0285742498014916</v>
      </c>
      <c r="J145" s="153">
        <v>0.0284726033788525</v>
      </c>
      <c r="K145" s="153">
        <v>0.0255679785571581</v>
      </c>
      <c r="L145" s="153">
        <v>0.0284784896472493</v>
      </c>
      <c r="M145" s="153">
        <v>0.0285742498013937</v>
      </c>
      <c r="N145" s="153">
        <v>0.0284726033789573</v>
      </c>
      <c r="O145" s="153">
        <v>0.016614479525589</v>
      </c>
      <c r="P145" s="153">
        <v>0.019053489155476</v>
      </c>
      <c r="Q145" s="153">
        <v>0.016453742216702</v>
      </c>
      <c r="R145" s="153">
        <v>0.0190491171062539</v>
      </c>
    </row>
    <row r="146" spans="1:18" ht="12.75">
      <c r="A146" s="14">
        <v>0.0255679785570842</v>
      </c>
      <c r="B146" s="14">
        <v>0.0255679780471575</v>
      </c>
      <c r="C146" s="14">
        <v>0.0255679785571555</v>
      </c>
      <c r="D146" s="14" t="s">
        <v>899</v>
      </c>
      <c r="E146" s="14" t="s">
        <v>900</v>
      </c>
      <c r="F146" s="14" t="s">
        <v>901</v>
      </c>
      <c r="G146" s="153">
        <v>0.0255679785571764</v>
      </c>
      <c r="H146" s="153">
        <v>0.028478489647369</v>
      </c>
      <c r="I146" s="153">
        <v>0.0285742498014218</v>
      </c>
      <c r="J146" s="153">
        <v>0.0284726033788525</v>
      </c>
      <c r="K146" s="153">
        <v>0.0255679785571599</v>
      </c>
      <c r="L146" s="153">
        <v>0.028478489647264</v>
      </c>
      <c r="M146" s="153">
        <v>0.0285742498013938</v>
      </c>
      <c r="N146" s="153">
        <v>0.0284726033789026</v>
      </c>
      <c r="O146" s="153">
        <v>0.0166144795255959</v>
      </c>
      <c r="P146" s="153">
        <v>0.0190534891555207</v>
      </c>
      <c r="Q146" s="153">
        <v>0.0164537422167026</v>
      </c>
      <c r="R146" s="153">
        <v>0.0190491171062533</v>
      </c>
    </row>
    <row r="147" spans="1:18" ht="12.75">
      <c r="A147" s="151">
        <v>7.22682038144571E-12</v>
      </c>
      <c r="B147" s="14">
        <v>0</v>
      </c>
      <c r="C147" s="14">
        <v>851.87175830157</v>
      </c>
      <c r="D147" s="14" t="s">
        <v>903</v>
      </c>
      <c r="E147" s="14" t="s">
        <v>904</v>
      </c>
      <c r="F147" s="14" t="s">
        <v>905</v>
      </c>
      <c r="G147" s="153">
        <v>3.32049169891258E-13</v>
      </c>
      <c r="H147" s="153">
        <v>1.88091442927437E-12</v>
      </c>
      <c r="I147" s="153">
        <v>4.88987384978186E-13</v>
      </c>
      <c r="J147" s="153">
        <v>1.24498482010985E-12</v>
      </c>
      <c r="K147" s="153">
        <v>1.30310969579185E-11</v>
      </c>
      <c r="L147" s="153">
        <v>8.40842858607157E-12</v>
      </c>
      <c r="M147" s="153">
        <v>1.28744190440095E-11</v>
      </c>
      <c r="N147" s="153">
        <v>1.99864927008161E-11</v>
      </c>
      <c r="O147" s="153">
        <v>1.270368428498E-15</v>
      </c>
      <c r="P147" s="153">
        <v>2.87455137229643E-16</v>
      </c>
      <c r="Q147" s="153">
        <v>1.09836177170159E-15</v>
      </c>
      <c r="R147" s="153">
        <v>2.40269538044286E-16</v>
      </c>
    </row>
    <row r="148" spans="1:18" ht="12.75">
      <c r="A148" s="14">
        <v>0</v>
      </c>
      <c r="B148" s="14">
        <v>0</v>
      </c>
      <c r="C148" s="14">
        <v>0</v>
      </c>
      <c r="D148" s="14" t="s">
        <v>907</v>
      </c>
      <c r="E148" s="14" t="s">
        <v>908</v>
      </c>
      <c r="F148" s="14" t="s">
        <v>909</v>
      </c>
      <c r="G148" s="153">
        <v>0</v>
      </c>
      <c r="H148" s="153">
        <v>0</v>
      </c>
      <c r="I148" s="153">
        <v>0</v>
      </c>
      <c r="J148" s="153">
        <v>0</v>
      </c>
      <c r="K148" s="153">
        <v>0</v>
      </c>
      <c r="L148" s="153">
        <v>0</v>
      </c>
      <c r="M148" s="153">
        <v>0</v>
      </c>
      <c r="N148" s="153">
        <v>0</v>
      </c>
      <c r="O148" s="153">
        <v>0</v>
      </c>
      <c r="P148" s="153">
        <v>0</v>
      </c>
      <c r="Q148" s="153">
        <v>0</v>
      </c>
      <c r="R148" s="153">
        <v>0</v>
      </c>
    </row>
    <row r="149" spans="1:18" ht="12.75">
      <c r="A149" s="14">
        <v>0.025567978564316</v>
      </c>
      <c r="B149" s="14">
        <v>0.0255679780471575</v>
      </c>
      <c r="C149" s="14">
        <v>851.897326279616</v>
      </c>
      <c r="D149" s="14" t="s">
        <v>911</v>
      </c>
      <c r="E149" s="14" t="s">
        <v>912</v>
      </c>
      <c r="F149" s="14" t="s">
        <v>913</v>
      </c>
      <c r="G149" s="153">
        <v>0.0255679785574863</v>
      </c>
      <c r="H149" s="153">
        <v>0.0284784896490897</v>
      </c>
      <c r="I149" s="153">
        <v>0.0285742498019466</v>
      </c>
      <c r="J149" s="153">
        <v>0.0284726033800975</v>
      </c>
      <c r="K149" s="153">
        <v>0.0255679785701885</v>
      </c>
      <c r="L149" s="153">
        <v>0.0284784896556516</v>
      </c>
      <c r="M149" s="153">
        <v>0.0285742498142671</v>
      </c>
      <c r="N149" s="153">
        <v>0.0284726033989589</v>
      </c>
      <c r="O149" s="153">
        <v>0.0166144795255979</v>
      </c>
      <c r="P149" s="153">
        <v>0.0190534891555904</v>
      </c>
      <c r="Q149" s="153">
        <v>0.0164537422149551</v>
      </c>
      <c r="R149" s="153">
        <v>0.0190491171063279</v>
      </c>
    </row>
    <row r="150" spans="1:18" ht="12.75">
      <c r="A150" s="14">
        <v>0.00701866078039619</v>
      </c>
      <c r="B150" s="14">
        <v>0.00701866064039619</v>
      </c>
      <c r="C150" s="14">
        <v>0.00701866078039594</v>
      </c>
      <c r="D150" s="14" t="s">
        <v>915</v>
      </c>
      <c r="E150" s="14" t="s">
        <v>916</v>
      </c>
      <c r="F150" s="14" t="s">
        <v>917</v>
      </c>
      <c r="G150" s="153">
        <v>0.00701866078039568</v>
      </c>
      <c r="H150" s="153">
        <v>0.00781762460905273</v>
      </c>
      <c r="I150" s="153">
        <v>0.00784391171018568</v>
      </c>
      <c r="J150" s="153">
        <v>0.00781600877066542</v>
      </c>
      <c r="K150" s="153">
        <v>0.00701866078039615</v>
      </c>
      <c r="L150" s="153">
        <v>0.00781762460905461</v>
      </c>
      <c r="M150" s="153">
        <v>0.00784391171018602</v>
      </c>
      <c r="N150" s="153">
        <v>0.0078160087706657</v>
      </c>
      <c r="O150" s="153">
        <v>0.00456083751683254</v>
      </c>
      <c r="P150" s="153">
        <v>0.00523036957212308</v>
      </c>
      <c r="Q150" s="153">
        <v>0.00451671354930421</v>
      </c>
      <c r="R150" s="153">
        <v>0.00522916940174221</v>
      </c>
    </row>
    <row r="151" spans="1:18" ht="12.75">
      <c r="A151" s="14">
        <v>0.0185493177767613</v>
      </c>
      <c r="B151" s="14">
        <v>0.0185493174067232</v>
      </c>
      <c r="C151" s="14">
        <v>0.0185493177767739</v>
      </c>
      <c r="D151" s="14" t="s">
        <v>920</v>
      </c>
      <c r="F151" s="14" t="s">
        <v>921</v>
      </c>
      <c r="G151" s="153">
        <v>0.01854931777676</v>
      </c>
      <c r="H151" s="153">
        <v>0.0206608650382108</v>
      </c>
      <c r="I151" s="153">
        <v>0.020730338091205</v>
      </c>
      <c r="J151" s="153">
        <v>0.0206565946081871</v>
      </c>
      <c r="K151" s="153">
        <v>0.0185493177767612</v>
      </c>
      <c r="L151" s="153">
        <v>0.0206608650382157</v>
      </c>
      <c r="M151" s="153">
        <v>0.0207303380912059</v>
      </c>
      <c r="N151" s="153">
        <v>0.0206565946081879</v>
      </c>
      <c r="O151" s="153">
        <v>0.0120536420087717</v>
      </c>
      <c r="P151" s="153">
        <v>0.0138231195834681</v>
      </c>
      <c r="Q151" s="153">
        <v>0.0119370286660182</v>
      </c>
      <c r="R151" s="153">
        <v>0.0138199477046044</v>
      </c>
    </row>
    <row r="152" spans="1:18" ht="12.75">
      <c r="A152" s="151">
        <v>7.39935769617667E-12</v>
      </c>
      <c r="B152" s="14">
        <v>0</v>
      </c>
      <c r="C152" s="14">
        <v>851.871758301563</v>
      </c>
      <c r="D152" s="14" t="s">
        <v>922</v>
      </c>
      <c r="F152" s="14" t="s">
        <v>923</v>
      </c>
      <c r="G152" s="153">
        <v>3.35326100265691E-13</v>
      </c>
      <c r="H152" s="153">
        <v>1.96375015490468E-12</v>
      </c>
      <c r="I152" s="153">
        <v>5.61034681217715E-13</v>
      </c>
      <c r="J152" s="153">
        <v>1.28546930506355E-12</v>
      </c>
      <c r="K152" s="153">
        <v>1.346776257336E-11</v>
      </c>
      <c r="L152" s="153">
        <v>8.67139752422789E-12</v>
      </c>
      <c r="M152" s="153">
        <v>1.31206396218372E-11</v>
      </c>
      <c r="N152" s="153">
        <v>2.02766950749037E-11</v>
      </c>
      <c r="O152" s="153">
        <v>1.27031788314394E-15</v>
      </c>
      <c r="P152" s="153">
        <v>2.87425402079985E-16</v>
      </c>
      <c r="Q152" s="153">
        <v>1.09830169453609E-15</v>
      </c>
      <c r="R152" s="153">
        <v>2.40272619096309E-16</v>
      </c>
    </row>
    <row r="153" spans="1:18" ht="12.75">
      <c r="A153" s="14">
        <v>0</v>
      </c>
      <c r="B153" s="14">
        <v>0</v>
      </c>
      <c r="C153" s="14">
        <v>0</v>
      </c>
      <c r="D153" s="14" t="s">
        <v>926</v>
      </c>
      <c r="F153" s="14" t="s">
        <v>927</v>
      </c>
      <c r="G153" s="153">
        <v>0</v>
      </c>
      <c r="H153" s="153">
        <v>0</v>
      </c>
      <c r="I153" s="153">
        <v>0</v>
      </c>
      <c r="J153" s="153">
        <v>0</v>
      </c>
      <c r="K153" s="153">
        <v>0</v>
      </c>
      <c r="L153" s="153">
        <v>0</v>
      </c>
      <c r="M153" s="153">
        <v>0</v>
      </c>
      <c r="N153" s="153">
        <v>0</v>
      </c>
      <c r="O153" s="153">
        <v>0</v>
      </c>
      <c r="P153" s="153">
        <v>0</v>
      </c>
      <c r="Q153" s="153">
        <v>0</v>
      </c>
      <c r="R153" s="153">
        <v>0</v>
      </c>
    </row>
    <row r="154" spans="1:18" ht="12.75">
      <c r="A154" s="14">
        <v>0</v>
      </c>
      <c r="B154" s="14">
        <v>0</v>
      </c>
      <c r="C154" s="14">
        <v>0</v>
      </c>
      <c r="D154" s="14" t="s">
        <v>928</v>
      </c>
      <c r="F154" s="14" t="s">
        <v>929</v>
      </c>
      <c r="G154" s="153">
        <v>0</v>
      </c>
      <c r="H154" s="153">
        <v>0</v>
      </c>
      <c r="I154" s="153">
        <v>0</v>
      </c>
      <c r="J154" s="153">
        <v>0</v>
      </c>
      <c r="K154" s="153">
        <v>0</v>
      </c>
      <c r="L154" s="153">
        <v>0</v>
      </c>
      <c r="M154" s="153">
        <v>0</v>
      </c>
      <c r="N154" s="153">
        <v>0</v>
      </c>
      <c r="O154" s="153">
        <v>0</v>
      </c>
      <c r="P154" s="153">
        <v>0</v>
      </c>
      <c r="Q154" s="153">
        <v>0</v>
      </c>
      <c r="R154" s="153">
        <v>0</v>
      </c>
    </row>
    <row r="155" spans="1:18" ht="12.75">
      <c r="A155" s="14">
        <v>0</v>
      </c>
      <c r="B155" s="14">
        <v>0</v>
      </c>
      <c r="C155" s="14">
        <v>0</v>
      </c>
      <c r="D155" s="14" t="s">
        <v>930</v>
      </c>
      <c r="F155" s="14" t="s">
        <v>931</v>
      </c>
      <c r="G155" s="153">
        <v>0</v>
      </c>
      <c r="H155" s="153">
        <v>0</v>
      </c>
      <c r="I155" s="153">
        <v>0</v>
      </c>
      <c r="J155" s="153">
        <v>0</v>
      </c>
      <c r="K155" s="153">
        <v>0</v>
      </c>
      <c r="L155" s="153">
        <v>0</v>
      </c>
      <c r="M155" s="153">
        <v>0</v>
      </c>
      <c r="N155" s="153">
        <v>0</v>
      </c>
      <c r="O155" s="153">
        <v>0</v>
      </c>
      <c r="P155" s="153">
        <v>0</v>
      </c>
      <c r="Q155" s="153">
        <v>0</v>
      </c>
      <c r="R155" s="153">
        <v>0</v>
      </c>
    </row>
    <row r="156" spans="1:18" ht="12.75">
      <c r="A156" s="151">
        <v>2.12215448210129E-11</v>
      </c>
      <c r="B156" s="14">
        <v>0</v>
      </c>
      <c r="C156" s="14">
        <v>851.871758301572</v>
      </c>
      <c r="D156" s="14" t="s">
        <v>932</v>
      </c>
      <c r="F156" s="14" t="s">
        <v>933</v>
      </c>
      <c r="G156" s="153">
        <v>3.53515097837959E-13</v>
      </c>
      <c r="H156" s="153">
        <v>2.00628665078312E-12</v>
      </c>
      <c r="I156" s="153">
        <v>5.29347151522277E-13</v>
      </c>
      <c r="J156" s="153">
        <v>1.33304791106215E-12</v>
      </c>
      <c r="K156" s="153">
        <v>2.50552169159646E-11</v>
      </c>
      <c r="L156" s="153">
        <v>1.76426609068857E-11</v>
      </c>
      <c r="M156" s="153">
        <v>2.64837130024858E-11</v>
      </c>
      <c r="N156" s="153">
        <v>4.15504152405029E-11</v>
      </c>
      <c r="O156" s="153">
        <v>1.26990067984393E-15</v>
      </c>
      <c r="P156" s="153">
        <v>2.87353469640119E-16</v>
      </c>
      <c r="Q156" s="153">
        <v>1.09791235184962E-15</v>
      </c>
      <c r="R156" s="153">
        <v>2.40221006589175E-16</v>
      </c>
    </row>
    <row r="157" spans="1:18" ht="12.75">
      <c r="A157" s="14">
        <v>0</v>
      </c>
      <c r="B157" s="14">
        <v>0</v>
      </c>
      <c r="C157" s="14">
        <v>0</v>
      </c>
      <c r="D157" s="14" t="s">
        <v>934</v>
      </c>
      <c r="F157" s="14" t="s">
        <v>935</v>
      </c>
      <c r="G157" s="153">
        <v>0</v>
      </c>
      <c r="H157" s="153">
        <v>0</v>
      </c>
      <c r="I157" s="153">
        <v>0</v>
      </c>
      <c r="J157" s="153">
        <v>0</v>
      </c>
      <c r="K157" s="153">
        <v>0</v>
      </c>
      <c r="L157" s="153">
        <v>0</v>
      </c>
      <c r="M157" s="153">
        <v>0</v>
      </c>
      <c r="N157" s="153">
        <v>0</v>
      </c>
      <c r="O157" s="153">
        <v>0</v>
      </c>
      <c r="P157" s="153">
        <v>0</v>
      </c>
      <c r="Q157" s="153">
        <v>0</v>
      </c>
      <c r="R157" s="153">
        <v>0</v>
      </c>
    </row>
    <row r="158" spans="1:18" ht="12.75">
      <c r="A158" s="14">
        <v>0</v>
      </c>
      <c r="B158" s="14">
        <v>0</v>
      </c>
      <c r="C158" s="14">
        <v>0</v>
      </c>
      <c r="D158" s="14" t="s">
        <v>936</v>
      </c>
      <c r="F158" s="14" t="s">
        <v>937</v>
      </c>
      <c r="G158" s="153">
        <v>0</v>
      </c>
      <c r="H158" s="153">
        <v>0</v>
      </c>
      <c r="I158" s="153">
        <v>0</v>
      </c>
      <c r="J158" s="153">
        <v>0</v>
      </c>
      <c r="K158" s="153">
        <v>0</v>
      </c>
      <c r="L158" s="153">
        <v>0</v>
      </c>
      <c r="M158" s="153">
        <v>0</v>
      </c>
      <c r="N158" s="153">
        <v>0</v>
      </c>
      <c r="O158" s="153">
        <v>0</v>
      </c>
      <c r="P158" s="153">
        <v>0</v>
      </c>
      <c r="Q158" s="153">
        <v>0</v>
      </c>
      <c r="R158" s="153">
        <v>0</v>
      </c>
    </row>
    <row r="159" spans="1:18" ht="12.75">
      <c r="A159" s="14">
        <v>0</v>
      </c>
      <c r="B159" s="14">
        <v>0</v>
      </c>
      <c r="C159" s="14">
        <v>0</v>
      </c>
      <c r="D159" s="14" t="s">
        <v>938</v>
      </c>
      <c r="F159" s="14" t="s">
        <v>939</v>
      </c>
      <c r="G159" s="153">
        <v>0</v>
      </c>
      <c r="H159" s="153">
        <v>0</v>
      </c>
      <c r="I159" s="153">
        <v>0</v>
      </c>
      <c r="J159" s="153">
        <v>0</v>
      </c>
      <c r="K159" s="153">
        <v>0</v>
      </c>
      <c r="L159" s="153">
        <v>0</v>
      </c>
      <c r="M159" s="153">
        <v>0</v>
      </c>
      <c r="N159" s="153">
        <v>0</v>
      </c>
      <c r="O159" s="153">
        <v>0</v>
      </c>
      <c r="P159" s="153">
        <v>0</v>
      </c>
      <c r="Q159" s="153">
        <v>0</v>
      </c>
      <c r="R159" s="153">
        <v>0</v>
      </c>
    </row>
    <row r="160" spans="1:18" ht="12.75">
      <c r="A160" s="14">
        <v>0.00224597144972678</v>
      </c>
      <c r="B160" s="14">
        <v>0.00224597140492678</v>
      </c>
      <c r="C160" s="14">
        <v>0.00224597144972664</v>
      </c>
      <c r="D160" s="14" t="s">
        <v>940</v>
      </c>
      <c r="E160" s="14" t="s">
        <v>941</v>
      </c>
      <c r="F160" s="14" t="s">
        <v>942</v>
      </c>
      <c r="G160" s="153">
        <v>0.00224597144972661</v>
      </c>
      <c r="H160" s="153">
        <v>0.00162950281169663</v>
      </c>
      <c r="I160" s="153">
        <v>0.000681242535597423</v>
      </c>
      <c r="J160" s="153">
        <v>0.0016291660069347</v>
      </c>
      <c r="K160" s="153">
        <v>0.00224597144972676</v>
      </c>
      <c r="L160" s="153">
        <v>0.00162950281169703</v>
      </c>
      <c r="M160" s="153">
        <v>0.000681242535597452</v>
      </c>
      <c r="N160" s="153">
        <v>0.00162916600693475</v>
      </c>
      <c r="O160" s="153">
        <v>0.00145946800538641</v>
      </c>
      <c r="P160" s="153">
        <v>0.000173892806553702</v>
      </c>
      <c r="Q160" s="153">
        <v>0.000214902512159115</v>
      </c>
      <c r="R160" s="153">
        <v>0.000173852904785195</v>
      </c>
    </row>
    <row r="161" spans="1:18" ht="12.75">
      <c r="A161" s="14">
        <v>0.00224597144972678</v>
      </c>
      <c r="B161" s="14">
        <v>0.00224597140493187</v>
      </c>
      <c r="C161" s="14">
        <v>0.00224597144972449</v>
      </c>
      <c r="D161" s="14" t="s">
        <v>944</v>
      </c>
      <c r="F161" s="14" t="s">
        <v>945</v>
      </c>
      <c r="G161" s="153">
        <v>0.00224597144972661</v>
      </c>
      <c r="H161" s="153">
        <v>0.00162950281169663</v>
      </c>
      <c r="I161" s="153">
        <v>0.000681242535597423</v>
      </c>
      <c r="J161" s="153">
        <v>0.0016291660069347</v>
      </c>
      <c r="K161" s="153">
        <v>0.00224597144972676</v>
      </c>
      <c r="L161" s="153">
        <v>0.00162950281169703</v>
      </c>
      <c r="M161" s="153">
        <v>0.000681242535597452</v>
      </c>
      <c r="N161" s="153">
        <v>0.00162916600693475</v>
      </c>
      <c r="O161" s="153">
        <v>0.00145946800538641</v>
      </c>
      <c r="P161" s="153">
        <v>0.000173892806553702</v>
      </c>
      <c r="Q161" s="153">
        <v>0.000214902512159115</v>
      </c>
      <c r="R161" s="153">
        <v>0.000173852904785195</v>
      </c>
    </row>
    <row r="162" spans="1:18" ht="12.75">
      <c r="A162" s="14">
        <v>-0.00224597144972678</v>
      </c>
      <c r="B162" s="14">
        <v>-0.002245971449727</v>
      </c>
      <c r="C162" s="14">
        <v>-0.00224597140493187</v>
      </c>
      <c r="D162" s="14" t="s">
        <v>946</v>
      </c>
      <c r="F162" s="14" t="s">
        <v>947</v>
      </c>
      <c r="G162" s="153">
        <v>-0.00224597144972661</v>
      </c>
      <c r="H162" s="153">
        <v>-0.00162950281169663</v>
      </c>
      <c r="I162" s="153">
        <v>-0.000681242535597423</v>
      </c>
      <c r="J162" s="153">
        <v>-0.0016291660069347</v>
      </c>
      <c r="K162" s="153">
        <v>-0.00224597144972676</v>
      </c>
      <c r="L162" s="153">
        <v>-0.00162950281169703</v>
      </c>
      <c r="M162" s="153">
        <v>-0.000681242535597452</v>
      </c>
      <c r="N162" s="153">
        <v>-0.00162916600693475</v>
      </c>
      <c r="O162" s="153">
        <v>-0.00145946800538641</v>
      </c>
      <c r="P162" s="153">
        <v>-0.000173892806553702</v>
      </c>
      <c r="Q162" s="153">
        <v>-0.000214902512159115</v>
      </c>
      <c r="R162" s="153">
        <v>-0.000173852904785195</v>
      </c>
    </row>
    <row r="163" spans="1:18" ht="12.75">
      <c r="A163" s="14">
        <v>0.00224597144972678</v>
      </c>
      <c r="B163" s="14">
        <v>0.00224597140492678</v>
      </c>
      <c r="C163" s="14">
        <v>0.00224597144972647</v>
      </c>
      <c r="D163" s="14" t="s">
        <v>948</v>
      </c>
      <c r="F163" s="14" t="s">
        <v>949</v>
      </c>
      <c r="G163" s="153">
        <v>0.00224597144972661</v>
      </c>
      <c r="H163" s="153">
        <v>0.00162950281169663</v>
      </c>
      <c r="I163" s="153">
        <v>0.000681242535597423</v>
      </c>
      <c r="J163" s="153">
        <v>0.0016291660069347</v>
      </c>
      <c r="K163" s="153">
        <v>0.00224597144972676</v>
      </c>
      <c r="L163" s="153">
        <v>0.00162950281169703</v>
      </c>
      <c r="M163" s="153">
        <v>0.000681242535597452</v>
      </c>
      <c r="N163" s="153">
        <v>0.00162916600693475</v>
      </c>
      <c r="O163" s="153">
        <v>0.00145946800538641</v>
      </c>
      <c r="P163" s="153">
        <v>0.000173892806553702</v>
      </c>
      <c r="Q163" s="153">
        <v>0.000214902512159115</v>
      </c>
      <c r="R163" s="153">
        <v>0.000173852904785195</v>
      </c>
    </row>
    <row r="164" spans="1:18" ht="12.75">
      <c r="A164" s="14">
        <v>0.00224597144972678</v>
      </c>
      <c r="B164" s="14">
        <v>0.00224597140492678</v>
      </c>
      <c r="C164" s="14">
        <v>0.0022459714497243</v>
      </c>
      <c r="D164" s="14" t="s">
        <v>952</v>
      </c>
      <c r="F164" s="14" t="s">
        <v>953</v>
      </c>
      <c r="G164" s="153">
        <v>0.00224597144972661</v>
      </c>
      <c r="H164" s="153">
        <v>0.00162950281169663</v>
      </c>
      <c r="I164" s="153">
        <v>0.000681242535597423</v>
      </c>
      <c r="J164" s="153">
        <v>0.0016291660069347</v>
      </c>
      <c r="K164" s="153">
        <v>0.00224597144972676</v>
      </c>
      <c r="L164" s="153">
        <v>0.00162950281169703</v>
      </c>
      <c r="M164" s="153">
        <v>0.000681242535597452</v>
      </c>
      <c r="N164" s="153">
        <v>0.00162916600693475</v>
      </c>
      <c r="O164" s="153">
        <v>0.00145946800538641</v>
      </c>
      <c r="P164" s="153">
        <v>0.000173892806553702</v>
      </c>
      <c r="Q164" s="153">
        <v>0.000214902512159115</v>
      </c>
      <c r="R164" s="153">
        <v>0.000173852904785195</v>
      </c>
    </row>
    <row r="165" spans="1:18" ht="12.75">
      <c r="A165" s="14">
        <v>0.00112298572486339</v>
      </c>
      <c r="B165" s="14">
        <v>0.00112298570246339</v>
      </c>
      <c r="C165" s="14">
        <v>0.00112298572486315</v>
      </c>
      <c r="D165" s="14" t="s">
        <v>955</v>
      </c>
      <c r="F165" s="14" t="s">
        <v>956</v>
      </c>
      <c r="G165" s="153">
        <v>0.0011229857248633</v>
      </c>
      <c r="H165" s="153">
        <v>0.000814751405848319</v>
      </c>
      <c r="I165" s="153">
        <v>0.000340621267798711</v>
      </c>
      <c r="J165" s="153">
        <v>0.00081458300346735</v>
      </c>
      <c r="K165" s="153">
        <v>0.00112298572486338</v>
      </c>
      <c r="L165" s="153">
        <v>0.000814751405848515</v>
      </c>
      <c r="M165" s="153">
        <v>0.000340621267798726</v>
      </c>
      <c r="N165" s="153">
        <v>0.000814583003467379</v>
      </c>
      <c r="O165" s="153">
        <v>0.000729734002693207</v>
      </c>
      <c r="P165" s="153">
        <v>8.69464032768512E-05</v>
      </c>
      <c r="Q165" s="153">
        <v>0.000107451256079557</v>
      </c>
      <c r="R165" s="153">
        <v>8.69264523925978E-05</v>
      </c>
    </row>
    <row r="166" spans="1:18" ht="12.75">
      <c r="A166" s="151">
        <v>0.000280746431215847</v>
      </c>
      <c r="B166" s="151">
        <v>0.000280746425615847</v>
      </c>
      <c r="C166" s="151">
        <v>0.000280746431215772</v>
      </c>
      <c r="D166" s="14" t="s">
        <v>958</v>
      </c>
      <c r="F166" s="14" t="s">
        <v>959</v>
      </c>
      <c r="G166" s="153">
        <v>0.000280746431215827</v>
      </c>
      <c r="H166" s="153">
        <v>0.000203687851462079</v>
      </c>
      <c r="I166" s="153">
        <v>8.51553169496779E-05</v>
      </c>
      <c r="J166" s="153">
        <v>0.000203645750866837</v>
      </c>
      <c r="K166" s="153">
        <v>0.000280746431215846</v>
      </c>
      <c r="L166" s="153">
        <v>0.000203687851462128</v>
      </c>
      <c r="M166" s="153">
        <v>8.51553169496816E-05</v>
      </c>
      <c r="N166" s="153">
        <v>0.000203645750866844</v>
      </c>
      <c r="O166" s="153">
        <v>0.000182433500673301</v>
      </c>
      <c r="P166" s="153">
        <v>2.17366008192128E-05</v>
      </c>
      <c r="Q166" s="153">
        <v>2.68628140198894E-05</v>
      </c>
      <c r="R166" s="153">
        <v>2.17316130981494E-05</v>
      </c>
    </row>
    <row r="167" spans="1:18" ht="12.75">
      <c r="A167" s="151">
        <v>0.000280746431215847</v>
      </c>
      <c r="B167" s="151">
        <v>0.000280746425615847</v>
      </c>
      <c r="C167" s="151">
        <v>0.000280746431215842</v>
      </c>
      <c r="D167" s="14" t="s">
        <v>961</v>
      </c>
      <c r="F167" s="14" t="s">
        <v>962</v>
      </c>
      <c r="G167" s="153">
        <v>0.000280746431215827</v>
      </c>
      <c r="H167" s="153">
        <v>0.000203687851462079</v>
      </c>
      <c r="I167" s="153">
        <v>8.51553169496779E-05</v>
      </c>
      <c r="J167" s="153">
        <v>0.000203645750866837</v>
      </c>
      <c r="K167" s="153">
        <v>0.000280746431215846</v>
      </c>
      <c r="L167" s="153">
        <v>0.000203687851462128</v>
      </c>
      <c r="M167" s="153">
        <v>8.51553169496816E-05</v>
      </c>
      <c r="N167" s="153">
        <v>0.000203645750866844</v>
      </c>
      <c r="O167" s="153">
        <v>0.000182433500673301</v>
      </c>
      <c r="P167" s="153">
        <v>2.17366008192128E-05</v>
      </c>
      <c r="Q167" s="153">
        <v>2.68628140198894E-05</v>
      </c>
      <c r="R167" s="153">
        <v>2.17316130981494E-05</v>
      </c>
    </row>
    <row r="168" spans="1:18" ht="12.75">
      <c r="A168" s="151">
        <v>0.000280746431215847</v>
      </c>
      <c r="B168" s="151">
        <v>0.000280746425615847</v>
      </c>
      <c r="C168" s="151">
        <v>0.000280746431215836</v>
      </c>
      <c r="D168" s="14" t="s">
        <v>964</v>
      </c>
      <c r="F168" s="14" t="s">
        <v>965</v>
      </c>
      <c r="G168" s="153">
        <v>0.000280746431215827</v>
      </c>
      <c r="H168" s="153">
        <v>0.000203687851462079</v>
      </c>
      <c r="I168" s="153">
        <v>8.51553169496779E-05</v>
      </c>
      <c r="J168" s="153">
        <v>0.000203645750866837</v>
      </c>
      <c r="K168" s="153">
        <v>0.000280746431215846</v>
      </c>
      <c r="L168" s="153">
        <v>0.000203687851462128</v>
      </c>
      <c r="M168" s="153">
        <v>8.51553169496816E-05</v>
      </c>
      <c r="N168" s="153">
        <v>0.000203645750866844</v>
      </c>
      <c r="O168" s="153">
        <v>0.000182433500673301</v>
      </c>
      <c r="P168" s="153">
        <v>2.17366008192128E-05</v>
      </c>
      <c r="Q168" s="153">
        <v>2.68628140198894E-05</v>
      </c>
      <c r="R168" s="153">
        <v>2.17316130981494E-05</v>
      </c>
    </row>
    <row r="169" spans="1:18" ht="12.75">
      <c r="A169" s="151">
        <v>0.000280746431215847</v>
      </c>
      <c r="B169" s="151">
        <v>0.000280746425615847</v>
      </c>
      <c r="C169" s="151">
        <v>0.000280746431215851</v>
      </c>
      <c r="D169" s="14" t="s">
        <v>968</v>
      </c>
      <c r="F169" s="14" t="s">
        <v>969</v>
      </c>
      <c r="G169" s="153">
        <v>0.000280746431215827</v>
      </c>
      <c r="H169" s="153">
        <v>0.000203687851462079</v>
      </c>
      <c r="I169" s="153">
        <v>8.51553169496779E-05</v>
      </c>
      <c r="J169" s="153">
        <v>0.000203645750866837</v>
      </c>
      <c r="K169" s="153">
        <v>0.000280746431215846</v>
      </c>
      <c r="L169" s="153">
        <v>0.000203687851462128</v>
      </c>
      <c r="M169" s="153">
        <v>8.51553169496816E-05</v>
      </c>
      <c r="N169" s="153">
        <v>0.000203645750866844</v>
      </c>
      <c r="O169" s="153">
        <v>0.000182433500673301</v>
      </c>
      <c r="P169" s="153">
        <v>2.17366008192128E-05</v>
      </c>
      <c r="Q169" s="153">
        <v>2.68628140198894E-05</v>
      </c>
      <c r="R169" s="153">
        <v>2.17316130981494E-05</v>
      </c>
    </row>
    <row r="170" spans="1:18" ht="12.75">
      <c r="A170" s="14">
        <v>0</v>
      </c>
      <c r="B170" s="14">
        <v>0</v>
      </c>
      <c r="C170" s="14">
        <v>0</v>
      </c>
      <c r="D170" s="14" t="s">
        <v>972</v>
      </c>
      <c r="F170" s="14" t="s">
        <v>973</v>
      </c>
      <c r="G170" s="153">
        <v>0</v>
      </c>
      <c r="H170" s="153">
        <v>0</v>
      </c>
      <c r="I170" s="153">
        <v>0</v>
      </c>
      <c r="J170" s="153">
        <v>0</v>
      </c>
      <c r="K170" s="153">
        <v>0</v>
      </c>
      <c r="L170" s="153">
        <v>0</v>
      </c>
      <c r="M170" s="153">
        <v>0</v>
      </c>
      <c r="N170" s="153">
        <v>0</v>
      </c>
      <c r="O170" s="153">
        <v>0</v>
      </c>
      <c r="P170" s="153">
        <v>0</v>
      </c>
      <c r="Q170" s="153">
        <v>0</v>
      </c>
      <c r="R170" s="153">
        <v>0</v>
      </c>
    </row>
    <row r="171" spans="1:18" ht="12.75">
      <c r="A171" s="151">
        <v>0.000280746431215847</v>
      </c>
      <c r="B171" s="151">
        <v>0.000280746425615847</v>
      </c>
      <c r="C171" s="151">
        <v>0.000280746431216021</v>
      </c>
      <c r="D171" s="14" t="s">
        <v>975</v>
      </c>
      <c r="F171" s="14" t="s">
        <v>976</v>
      </c>
      <c r="G171" s="153">
        <v>0.000280746431215827</v>
      </c>
      <c r="H171" s="153">
        <v>0.000203687851462079</v>
      </c>
      <c r="I171" s="153">
        <v>8.51553169496779E-05</v>
      </c>
      <c r="J171" s="153">
        <v>0.000203645750866837</v>
      </c>
      <c r="K171" s="153">
        <v>0.000280746431215846</v>
      </c>
      <c r="L171" s="153">
        <v>0.000203687851462128</v>
      </c>
      <c r="M171" s="153">
        <v>8.51553169496816E-05</v>
      </c>
      <c r="N171" s="153">
        <v>0.000203645750866844</v>
      </c>
      <c r="O171" s="153">
        <v>0.000182433500673301</v>
      </c>
      <c r="P171" s="153">
        <v>2.17366008192128E-05</v>
      </c>
      <c r="Q171" s="153">
        <v>2.68628140198894E-05</v>
      </c>
      <c r="R171" s="153">
        <v>2.17316130981494E-05</v>
      </c>
    </row>
    <row r="172" spans="1:18" ht="12.75">
      <c r="A172" s="14">
        <v>0.00140373215607923</v>
      </c>
      <c r="B172" s="14">
        <v>0.00140373212809663</v>
      </c>
      <c r="C172" s="14">
        <v>0.00140373215606359</v>
      </c>
      <c r="D172" s="14" t="s">
        <v>978</v>
      </c>
      <c r="F172" s="14" t="s">
        <v>979</v>
      </c>
      <c r="G172" s="153">
        <v>0.00140373215607913</v>
      </c>
      <c r="H172" s="153">
        <v>0.00101843925731039</v>
      </c>
      <c r="I172" s="153">
        <v>0.000425776584748389</v>
      </c>
      <c r="J172" s="153">
        <v>0.00101822875433418</v>
      </c>
      <c r="K172" s="153">
        <v>0.00140373215607922</v>
      </c>
      <c r="L172" s="153">
        <v>0.00101843925731064</v>
      </c>
      <c r="M172" s="153">
        <v>0.000425776584748407</v>
      </c>
      <c r="N172" s="153">
        <v>0.00101822875433422</v>
      </c>
      <c r="O172" s="153">
        <v>0.000912167503366509</v>
      </c>
      <c r="P172" s="153">
        <v>0.000108683004096064</v>
      </c>
      <c r="Q172" s="153">
        <v>0.000134314070099447</v>
      </c>
      <c r="R172" s="153">
        <v>0.000108658065490747</v>
      </c>
    </row>
    <row r="173" spans="1:18" ht="12.75">
      <c r="A173" s="151">
        <v>-0.000280746431215847</v>
      </c>
      <c r="B173" s="151">
        <v>-0.000280746431215832</v>
      </c>
      <c r="C173" s="151">
        <v>-0.000280746425573852</v>
      </c>
      <c r="D173" s="14" t="s">
        <v>980</v>
      </c>
      <c r="F173" s="14" t="s">
        <v>981</v>
      </c>
      <c r="G173" s="153">
        <v>-0.000280746431215827</v>
      </c>
      <c r="H173" s="153">
        <v>-0.000203687851462079</v>
      </c>
      <c r="I173" s="153">
        <v>-8.51553169496779E-05</v>
      </c>
      <c r="J173" s="153">
        <v>-0.000203645750866837</v>
      </c>
      <c r="K173" s="153">
        <v>-0.000280746431215846</v>
      </c>
      <c r="L173" s="153">
        <v>-0.000203687851462128</v>
      </c>
      <c r="M173" s="153">
        <v>-8.51553169496816E-05</v>
      </c>
      <c r="N173" s="153">
        <v>-0.000203645750866844</v>
      </c>
      <c r="O173" s="153">
        <v>-0.000182433500673301</v>
      </c>
      <c r="P173" s="153">
        <v>-2.17366008192128E-05</v>
      </c>
      <c r="Q173" s="153">
        <v>-2.68628140198894E-05</v>
      </c>
      <c r="R173" s="153">
        <v>-2.17316130981494E-05</v>
      </c>
    </row>
    <row r="174" spans="1:18" ht="12.75">
      <c r="A174" s="151">
        <v>0.000280746431215847</v>
      </c>
      <c r="B174" s="151">
        <v>0.000280746425615847</v>
      </c>
      <c r="C174" s="151">
        <v>0.000280746431258194</v>
      </c>
      <c r="D174" s="14" t="s">
        <v>982</v>
      </c>
      <c r="F174" s="14" t="s">
        <v>983</v>
      </c>
      <c r="G174" s="153">
        <v>0.000280746431215827</v>
      </c>
      <c r="H174" s="153">
        <v>0.000203687851462079</v>
      </c>
      <c r="I174" s="153">
        <v>8.51553169496779E-05</v>
      </c>
      <c r="J174" s="153">
        <v>0.000203645750866837</v>
      </c>
      <c r="K174" s="153">
        <v>0.000280746431215846</v>
      </c>
      <c r="L174" s="153">
        <v>0.000203687851462128</v>
      </c>
      <c r="M174" s="153">
        <v>8.51553169496816E-05</v>
      </c>
      <c r="N174" s="153">
        <v>0.000203645750866844</v>
      </c>
      <c r="O174" s="153">
        <v>0.000182433500673301</v>
      </c>
      <c r="P174" s="153">
        <v>2.17366008192128E-05</v>
      </c>
      <c r="Q174" s="153">
        <v>2.68628140198894E-05</v>
      </c>
      <c r="R174" s="153">
        <v>2.17316130981494E-05</v>
      </c>
    </row>
    <row r="175" spans="1:18" ht="12.75">
      <c r="A175" s="151">
        <v>0.000280746431215847</v>
      </c>
      <c r="B175" s="151">
        <v>0.000280746425615847</v>
      </c>
      <c r="C175" s="151">
        <v>0.000280746431215835</v>
      </c>
      <c r="D175" s="14" t="s">
        <v>984</v>
      </c>
      <c r="F175" s="14" t="s">
        <v>985</v>
      </c>
      <c r="G175" s="153">
        <v>0.000280746431215827</v>
      </c>
      <c r="H175" s="153">
        <v>0.000203687851462079</v>
      </c>
      <c r="I175" s="153">
        <v>8.51553169496779E-05</v>
      </c>
      <c r="J175" s="153">
        <v>0.000203645750866837</v>
      </c>
      <c r="K175" s="153">
        <v>0.000280746431215846</v>
      </c>
      <c r="L175" s="153">
        <v>0.000203687851462128</v>
      </c>
      <c r="M175" s="153">
        <v>8.51553169496816E-05</v>
      </c>
      <c r="N175" s="153">
        <v>0.000203645750866844</v>
      </c>
      <c r="O175" s="153">
        <v>0.000182433500673301</v>
      </c>
      <c r="P175" s="153">
        <v>2.17366008192128E-05</v>
      </c>
      <c r="Q175" s="153">
        <v>2.68628140198894E-05</v>
      </c>
      <c r="R175" s="153">
        <v>2.17316130981494E-05</v>
      </c>
    </row>
    <row r="176" spans="1:18" ht="12.75">
      <c r="A176" s="151">
        <v>0.000280746431215847</v>
      </c>
      <c r="B176" s="151">
        <v>0.000280746425573852</v>
      </c>
      <c r="C176" s="151">
        <v>0.000280746431258194</v>
      </c>
      <c r="D176" s="14" t="s">
        <v>988</v>
      </c>
      <c r="E176" s="14" t="s">
        <v>989</v>
      </c>
      <c r="F176" s="14" t="s">
        <v>990</v>
      </c>
      <c r="G176" s="153">
        <v>0.000280746431215827</v>
      </c>
      <c r="H176" s="153">
        <v>0.000203687851462079</v>
      </c>
      <c r="I176" s="153">
        <v>8.51553169496779E-05</v>
      </c>
      <c r="J176" s="153">
        <v>0.000203645750866837</v>
      </c>
      <c r="K176" s="153">
        <v>0.000280746431215846</v>
      </c>
      <c r="L176" s="153">
        <v>0.000203687851462128</v>
      </c>
      <c r="M176" s="153">
        <v>8.51553169496816E-05</v>
      </c>
      <c r="N176" s="153">
        <v>0.000203645750866844</v>
      </c>
      <c r="O176" s="153">
        <v>0.000182433500673301</v>
      </c>
      <c r="P176" s="153">
        <v>2.17366008192128E-05</v>
      </c>
      <c r="Q176" s="153">
        <v>2.68628140198894E-05</v>
      </c>
      <c r="R176" s="153">
        <v>2.17316130981494E-05</v>
      </c>
    </row>
    <row r="177" spans="1:18" ht="12.75">
      <c r="A177" s="151">
        <v>0.000280746431215847</v>
      </c>
      <c r="B177" s="151">
        <v>0.000280746425573852</v>
      </c>
      <c r="C177" s="151">
        <v>0.000280746431258194</v>
      </c>
      <c r="D177" s="14" t="s">
        <v>991</v>
      </c>
      <c r="E177" s="14" t="s">
        <v>992</v>
      </c>
      <c r="F177" s="14" t="s">
        <v>993</v>
      </c>
      <c r="G177" s="153">
        <v>0.000280746431215827</v>
      </c>
      <c r="H177" s="153">
        <v>0.000203687851462079</v>
      </c>
      <c r="I177" s="153">
        <v>8.51553169496779E-05</v>
      </c>
      <c r="J177" s="153">
        <v>0.000203645750866837</v>
      </c>
      <c r="K177" s="153">
        <v>0.000280746431215846</v>
      </c>
      <c r="L177" s="153">
        <v>0.000203687851462128</v>
      </c>
      <c r="M177" s="153">
        <v>8.51553169496816E-05</v>
      </c>
      <c r="N177" s="153">
        <v>0.000203645750866844</v>
      </c>
      <c r="O177" s="153">
        <v>0.000182433500673301</v>
      </c>
      <c r="P177" s="153">
        <v>2.17366008192128E-05</v>
      </c>
      <c r="Q177" s="153">
        <v>2.68628140198894E-05</v>
      </c>
      <c r="R177" s="153">
        <v>2.17316130981494E-05</v>
      </c>
    </row>
    <row r="178" spans="1:18" ht="12.75">
      <c r="A178" s="151">
        <v>0.000280746431215847</v>
      </c>
      <c r="B178" s="151">
        <v>0.000280746425615847</v>
      </c>
      <c r="C178" s="151">
        <v>0.000280746431216015</v>
      </c>
      <c r="D178" s="14" t="s">
        <v>994</v>
      </c>
      <c r="F178" s="14" t="s">
        <v>995</v>
      </c>
      <c r="G178" s="153">
        <v>0.000280746431215827</v>
      </c>
      <c r="H178" s="153">
        <v>0.000203687851462079</v>
      </c>
      <c r="I178" s="153">
        <v>8.51553169496779E-05</v>
      </c>
      <c r="J178" s="153">
        <v>0.000203645750866837</v>
      </c>
      <c r="K178" s="153">
        <v>0.000280746431215846</v>
      </c>
      <c r="L178" s="153">
        <v>0.000203687851462128</v>
      </c>
      <c r="M178" s="153">
        <v>8.51553169496816E-05</v>
      </c>
      <c r="N178" s="153">
        <v>0.000203645750866844</v>
      </c>
      <c r="O178" s="153">
        <v>0.000182433500673301</v>
      </c>
      <c r="P178" s="153">
        <v>2.17366008192128E-05</v>
      </c>
      <c r="Q178" s="153">
        <v>2.68628140198894E-05</v>
      </c>
      <c r="R178" s="153">
        <v>2.17316130981494E-05</v>
      </c>
    </row>
    <row r="179" spans="1:18" ht="12.75">
      <c r="A179" s="14">
        <v>-0.00784633640012089</v>
      </c>
      <c r="B179" s="14">
        <v>-1000</v>
      </c>
      <c r="C179" s="14">
        <v>407.563220652962</v>
      </c>
      <c r="D179" s="14" t="s">
        <v>997</v>
      </c>
      <c r="F179" s="14" t="s">
        <v>998</v>
      </c>
      <c r="G179" s="153">
        <v>-0.0227204997963781</v>
      </c>
      <c r="H179" s="153">
        <v>-0.0451415802382371</v>
      </c>
      <c r="I179" s="153">
        <v>-0.0457134890170891</v>
      </c>
      <c r="J179" s="153">
        <v>-0.0451806428895906</v>
      </c>
      <c r="K179" s="153">
        <v>-0.00782158467075078</v>
      </c>
      <c r="L179" s="153">
        <v>-0.00760990042465437</v>
      </c>
      <c r="M179" s="153">
        <v>-0.00751668741406774</v>
      </c>
      <c r="N179" s="153">
        <v>-0.00760392617678462</v>
      </c>
      <c r="O179" s="153">
        <v>-0.480988138226734</v>
      </c>
      <c r="P179" s="153">
        <v>-0.458890537520687</v>
      </c>
      <c r="Q179" s="153">
        <v>-0.436913224976251</v>
      </c>
      <c r="R179" s="153">
        <v>-0.45903139457016</v>
      </c>
    </row>
    <row r="180" spans="1:18" ht="12.75">
      <c r="A180" s="14">
        <v>0</v>
      </c>
      <c r="B180" s="14">
        <v>0</v>
      </c>
      <c r="C180" s="14">
        <v>0</v>
      </c>
      <c r="D180" s="14" t="s">
        <v>1000</v>
      </c>
      <c r="F180" s="14" t="s">
        <v>1001</v>
      </c>
      <c r="G180" s="153">
        <v>0</v>
      </c>
      <c r="H180" s="153">
        <v>0</v>
      </c>
      <c r="I180" s="153">
        <v>0</v>
      </c>
      <c r="J180" s="153">
        <v>0</v>
      </c>
      <c r="K180" s="153">
        <v>0</v>
      </c>
      <c r="L180" s="153">
        <v>0</v>
      </c>
      <c r="M180" s="153">
        <v>0</v>
      </c>
      <c r="N180" s="153">
        <v>0</v>
      </c>
      <c r="O180" s="153">
        <v>0</v>
      </c>
      <c r="P180" s="153">
        <v>0</v>
      </c>
      <c r="Q180" s="153">
        <v>0</v>
      </c>
      <c r="R180" s="153">
        <v>0</v>
      </c>
    </row>
    <row r="181" spans="1:18" ht="12.75">
      <c r="A181" s="151">
        <v>0.000280746431215847</v>
      </c>
      <c r="B181" s="151">
        <v>0.000280746425615847</v>
      </c>
      <c r="C181" s="151">
        <v>0.000280746431215744</v>
      </c>
      <c r="D181" s="14" t="s">
        <v>1005</v>
      </c>
      <c r="F181" s="14" t="s">
        <v>1006</v>
      </c>
      <c r="G181" s="153">
        <v>0.000280746431215827</v>
      </c>
      <c r="H181" s="153">
        <v>0.000203687851462079</v>
      </c>
      <c r="I181" s="153">
        <v>8.51553169496779E-05</v>
      </c>
      <c r="J181" s="153">
        <v>0.000203645750866837</v>
      </c>
      <c r="K181" s="153">
        <v>0.000280746431215846</v>
      </c>
      <c r="L181" s="153">
        <v>0.000203687851462128</v>
      </c>
      <c r="M181" s="153">
        <v>8.51553169496816E-05</v>
      </c>
      <c r="N181" s="153">
        <v>0.000203645750866844</v>
      </c>
      <c r="O181" s="153">
        <v>0.000182433500673301</v>
      </c>
      <c r="P181" s="153">
        <v>2.17366008192128E-05</v>
      </c>
      <c r="Q181" s="153">
        <v>2.68628140198894E-05</v>
      </c>
      <c r="R181" s="153">
        <v>2.17316130981494E-05</v>
      </c>
    </row>
    <row r="182" spans="1:18" ht="12.75">
      <c r="A182" s="151">
        <v>0.000280746431215847</v>
      </c>
      <c r="B182" s="151">
        <v>0.000280746425615847</v>
      </c>
      <c r="C182" s="151">
        <v>0.000280746431215836</v>
      </c>
      <c r="D182" s="14" t="s">
        <v>1008</v>
      </c>
      <c r="F182" s="14" t="s">
        <v>1009</v>
      </c>
      <c r="G182" s="153">
        <v>0.000280746431215827</v>
      </c>
      <c r="H182" s="153">
        <v>0.000203687851462079</v>
      </c>
      <c r="I182" s="153">
        <v>8.51553169496779E-05</v>
      </c>
      <c r="J182" s="153">
        <v>0.000203645750866837</v>
      </c>
      <c r="K182" s="153">
        <v>0.000280746431215846</v>
      </c>
      <c r="L182" s="153">
        <v>0.000203687851462128</v>
      </c>
      <c r="M182" s="153">
        <v>8.51553169496816E-05</v>
      </c>
      <c r="N182" s="153">
        <v>0.000203645750866844</v>
      </c>
      <c r="O182" s="153">
        <v>0.000182433500673301</v>
      </c>
      <c r="P182" s="153">
        <v>2.17366008192128E-05</v>
      </c>
      <c r="Q182" s="153">
        <v>2.68628140198894E-05</v>
      </c>
      <c r="R182" s="153">
        <v>2.17316130981494E-05</v>
      </c>
    </row>
    <row r="183" spans="1:18" ht="12.75">
      <c r="A183" s="151">
        <v>0.000280746431215847</v>
      </c>
      <c r="B183" s="151">
        <v>0.000280746425615847</v>
      </c>
      <c r="C183" s="151">
        <v>0.00028074643121589</v>
      </c>
      <c r="D183" s="14" t="s">
        <v>1011</v>
      </c>
      <c r="F183" s="14" t="s">
        <v>1012</v>
      </c>
      <c r="G183" s="153">
        <v>0.000280746431215827</v>
      </c>
      <c r="H183" s="153">
        <v>0.000203687851462079</v>
      </c>
      <c r="I183" s="153">
        <v>8.51553169496779E-05</v>
      </c>
      <c r="J183" s="153">
        <v>0.000203645750866837</v>
      </c>
      <c r="K183" s="153">
        <v>0.000280746431215846</v>
      </c>
      <c r="L183" s="153">
        <v>0.000203687851462128</v>
      </c>
      <c r="M183" s="153">
        <v>8.51553169496816E-05</v>
      </c>
      <c r="N183" s="153">
        <v>0.000203645750866844</v>
      </c>
      <c r="O183" s="153">
        <v>0.000182433500673301</v>
      </c>
      <c r="P183" s="153">
        <v>2.17366008192128E-05</v>
      </c>
      <c r="Q183" s="153">
        <v>2.68628140198894E-05</v>
      </c>
      <c r="R183" s="153">
        <v>2.17316130981494E-05</v>
      </c>
    </row>
    <row r="184" spans="1:18" ht="12.75">
      <c r="A184" s="151">
        <v>0.000280746431215847</v>
      </c>
      <c r="B184" s="151">
        <v>0.000280746425615847</v>
      </c>
      <c r="C184" s="151">
        <v>0.000280746431215842</v>
      </c>
      <c r="D184" s="14" t="s">
        <v>1014</v>
      </c>
      <c r="F184" s="14" t="s">
        <v>1015</v>
      </c>
      <c r="G184" s="153">
        <v>0.000280746431215827</v>
      </c>
      <c r="H184" s="153">
        <v>0.000203687851462079</v>
      </c>
      <c r="I184" s="153">
        <v>8.51553169496779E-05</v>
      </c>
      <c r="J184" s="153">
        <v>0.000203645750866837</v>
      </c>
      <c r="K184" s="153">
        <v>0.000280746431215846</v>
      </c>
      <c r="L184" s="153">
        <v>0.000203687851462128</v>
      </c>
      <c r="M184" s="153">
        <v>8.51553169496816E-05</v>
      </c>
      <c r="N184" s="153">
        <v>0.000203645750866844</v>
      </c>
      <c r="O184" s="153">
        <v>0.000182433500673301</v>
      </c>
      <c r="P184" s="153">
        <v>2.17366008192128E-05</v>
      </c>
      <c r="Q184" s="153">
        <v>2.68628140198894E-05</v>
      </c>
      <c r="R184" s="153">
        <v>2.17316130981494E-05</v>
      </c>
    </row>
    <row r="185" spans="1:18" ht="12.75">
      <c r="A185" s="151">
        <v>0.000280746431215847</v>
      </c>
      <c r="B185" s="151">
        <v>0.000280746425615847</v>
      </c>
      <c r="C185" s="151">
        <v>0.000280746431215841</v>
      </c>
      <c r="D185" s="14" t="s">
        <v>1016</v>
      </c>
      <c r="F185" s="14" t="s">
        <v>1017</v>
      </c>
      <c r="G185" s="153">
        <v>0.000280746431215827</v>
      </c>
      <c r="H185" s="153">
        <v>0.000203687851462079</v>
      </c>
      <c r="I185" s="153">
        <v>8.51553169496779E-05</v>
      </c>
      <c r="J185" s="153">
        <v>0.000203645750866837</v>
      </c>
      <c r="K185" s="153">
        <v>0.000280746431215846</v>
      </c>
      <c r="L185" s="153">
        <v>0.000203687851462128</v>
      </c>
      <c r="M185" s="153">
        <v>8.51553169496816E-05</v>
      </c>
      <c r="N185" s="153">
        <v>0.000203645750866844</v>
      </c>
      <c r="O185" s="153">
        <v>0.000182433500673301</v>
      </c>
      <c r="P185" s="153">
        <v>2.17366008192128E-05</v>
      </c>
      <c r="Q185" s="153">
        <v>2.68628140198894E-05</v>
      </c>
      <c r="R185" s="153">
        <v>2.17316130981494E-05</v>
      </c>
    </row>
    <row r="186" spans="1:18" ht="12.75">
      <c r="A186" s="14">
        <v>0</v>
      </c>
      <c r="B186" s="14">
        <v>0</v>
      </c>
      <c r="C186" s="14">
        <v>0</v>
      </c>
      <c r="D186" s="14" t="s">
        <v>1019</v>
      </c>
      <c r="F186" s="14" t="s">
        <v>1020</v>
      </c>
      <c r="G186" s="153">
        <v>0</v>
      </c>
      <c r="H186" s="153">
        <v>0</v>
      </c>
      <c r="I186" s="153">
        <v>0</v>
      </c>
      <c r="J186" s="153">
        <v>0</v>
      </c>
      <c r="K186" s="153">
        <v>0</v>
      </c>
      <c r="L186" s="153">
        <v>0</v>
      </c>
      <c r="M186" s="153">
        <v>0</v>
      </c>
      <c r="N186" s="153">
        <v>0</v>
      </c>
      <c r="O186" s="153">
        <v>0</v>
      </c>
      <c r="P186" s="153">
        <v>0</v>
      </c>
      <c r="Q186" s="153">
        <v>0</v>
      </c>
      <c r="R186" s="153">
        <v>0</v>
      </c>
    </row>
    <row r="187" spans="1:18" ht="12.75">
      <c r="A187" s="151">
        <v>0.000280746431215847</v>
      </c>
      <c r="B187" s="151">
        <v>0.000280746425615847</v>
      </c>
      <c r="C187" s="151">
        <v>0.000280746431215835</v>
      </c>
      <c r="D187" s="14" t="s">
        <v>1023</v>
      </c>
      <c r="F187" s="14" t="s">
        <v>1024</v>
      </c>
      <c r="G187" s="153">
        <v>0.000280746431215827</v>
      </c>
      <c r="H187" s="153">
        <v>0.000203687851462079</v>
      </c>
      <c r="I187" s="153">
        <v>8.51553169496779E-05</v>
      </c>
      <c r="J187" s="153">
        <v>0.000203645750866837</v>
      </c>
      <c r="K187" s="153">
        <v>0.000280746431215846</v>
      </c>
      <c r="L187" s="153">
        <v>0.000203687851462128</v>
      </c>
      <c r="M187" s="153">
        <v>8.51553169496816E-05</v>
      </c>
      <c r="N187" s="153">
        <v>0.000203645750866844</v>
      </c>
      <c r="O187" s="153">
        <v>0.000182433500673301</v>
      </c>
      <c r="P187" s="153">
        <v>2.17366008192128E-05</v>
      </c>
      <c r="Q187" s="153">
        <v>2.68628140198894E-05</v>
      </c>
      <c r="R187" s="153">
        <v>2.17316130981494E-05</v>
      </c>
    </row>
    <row r="188" spans="1:18" ht="12.75">
      <c r="A188" s="151">
        <v>0.000280746431215847</v>
      </c>
      <c r="B188" s="151">
        <v>0.000280746425615847</v>
      </c>
      <c r="C188" s="151">
        <v>0.000280746431216177</v>
      </c>
      <c r="D188" s="14" t="s">
        <v>1025</v>
      </c>
      <c r="F188" s="14" t="s">
        <v>1026</v>
      </c>
      <c r="G188" s="153">
        <v>0.000280746431215827</v>
      </c>
      <c r="H188" s="153">
        <v>0.000203687851462079</v>
      </c>
      <c r="I188" s="153">
        <v>8.51553169496779E-05</v>
      </c>
      <c r="J188" s="153">
        <v>0.000203645750866837</v>
      </c>
      <c r="K188" s="153">
        <v>0.000280746431215846</v>
      </c>
      <c r="L188" s="153">
        <v>0.000203687851462128</v>
      </c>
      <c r="M188" s="153">
        <v>8.51553169496816E-05</v>
      </c>
      <c r="N188" s="153">
        <v>0.000203645750866844</v>
      </c>
      <c r="O188" s="153">
        <v>0.000182433500673301</v>
      </c>
      <c r="P188" s="153">
        <v>2.17366008192128E-05</v>
      </c>
      <c r="Q188" s="153">
        <v>2.68628140198894E-05</v>
      </c>
      <c r="R188" s="153">
        <v>2.17316130981494E-05</v>
      </c>
    </row>
    <row r="189" spans="1:18" ht="12.75">
      <c r="A189" s="14">
        <v>0.00112298571161773</v>
      </c>
      <c r="B189" s="14">
        <v>0</v>
      </c>
      <c r="C189" s="14">
        <v>0.00112298572491909</v>
      </c>
      <c r="D189" s="14" t="s">
        <v>1028</v>
      </c>
      <c r="F189" s="14" t="s">
        <v>1029</v>
      </c>
      <c r="G189" s="153">
        <v>0.00112298572366853</v>
      </c>
      <c r="H189" s="153">
        <v>0.000814751400525892</v>
      </c>
      <c r="I189" s="153">
        <v>0.00034062126644585</v>
      </c>
      <c r="J189" s="153">
        <v>0.000814582999851154</v>
      </c>
      <c r="K189" s="153">
        <v>0.00112298569581525</v>
      </c>
      <c r="L189" s="153">
        <v>0.000814751386542411</v>
      </c>
      <c r="M189" s="153">
        <v>0.000340621239161009</v>
      </c>
      <c r="N189" s="153">
        <v>0.000814582960515508</v>
      </c>
      <c r="O189" s="153">
        <v>0</v>
      </c>
      <c r="P189" s="153">
        <v>0</v>
      </c>
      <c r="Q189" s="153">
        <v>0</v>
      </c>
      <c r="R189" s="153">
        <v>0</v>
      </c>
    </row>
    <row r="190" spans="1:18" ht="12.75">
      <c r="A190" s="14">
        <v>-0.00112298571173141</v>
      </c>
      <c r="B190" s="14">
        <v>-0.00112298572486334</v>
      </c>
      <c r="C190" s="14">
        <v>0</v>
      </c>
      <c r="D190" s="14" t="s">
        <v>1030</v>
      </c>
      <c r="F190" s="14" t="s">
        <v>1031</v>
      </c>
      <c r="G190" s="153">
        <v>-0.00112298572366853</v>
      </c>
      <c r="H190" s="153">
        <v>-0.000814751400753266</v>
      </c>
      <c r="I190" s="153">
        <v>-0.00034062126644585</v>
      </c>
      <c r="J190" s="153">
        <v>-0.000814582999851154</v>
      </c>
      <c r="K190" s="153">
        <v>-0.00112298569581525</v>
      </c>
      <c r="L190" s="153">
        <v>-0.000814751386542411</v>
      </c>
      <c r="M190" s="153">
        <v>-0.000340621239161009</v>
      </c>
      <c r="N190" s="153">
        <v>-0.000814582960401821</v>
      </c>
      <c r="O190" s="153">
        <v>0</v>
      </c>
      <c r="P190" s="153">
        <v>0</v>
      </c>
      <c r="Q190" s="153">
        <v>0</v>
      </c>
      <c r="R190" s="153">
        <v>0</v>
      </c>
    </row>
    <row r="191" spans="1:18" ht="12.75">
      <c r="A191" s="14">
        <v>0.00112298571159582</v>
      </c>
      <c r="B191" s="14">
        <v>0</v>
      </c>
      <c r="C191" s="14">
        <v>0.00112298572486334</v>
      </c>
      <c r="D191" s="14" t="s">
        <v>1032</v>
      </c>
      <c r="F191" s="14" t="s">
        <v>1033</v>
      </c>
      <c r="G191" s="153">
        <v>0.00112298572369138</v>
      </c>
      <c r="H191" s="153">
        <v>0.000814751400531997</v>
      </c>
      <c r="I191" s="153">
        <v>0.000340621266407023</v>
      </c>
      <c r="J191" s="153">
        <v>0.000814582999844989</v>
      </c>
      <c r="K191" s="153">
        <v>0.0011229856958359</v>
      </c>
      <c r="L191" s="153">
        <v>0.000814751386473135</v>
      </c>
      <c r="M191" s="153">
        <v>0.000340621239097092</v>
      </c>
      <c r="N191" s="153">
        <v>0.000814582960524242</v>
      </c>
      <c r="O191" s="153">
        <v>3.98483858003778E-15</v>
      </c>
      <c r="P191" s="153">
        <v>9.2899647914752E-16</v>
      </c>
      <c r="Q191" s="153">
        <v>3.14561374199742E-15</v>
      </c>
      <c r="R191" s="153">
        <v>7.31823986584484E-16</v>
      </c>
    </row>
    <row r="192" spans="1:18" ht="12.75">
      <c r="A192" s="14">
        <v>0.00112298571156701</v>
      </c>
      <c r="B192" s="14">
        <v>0</v>
      </c>
      <c r="C192" s="14">
        <v>0.00112298572486336</v>
      </c>
      <c r="D192" s="14" t="s">
        <v>1036</v>
      </c>
      <c r="F192" s="14" t="s">
        <v>1037</v>
      </c>
      <c r="G192" s="153">
        <v>0.00112298572370365</v>
      </c>
      <c r="H192" s="153">
        <v>0.000814751400513564</v>
      </c>
      <c r="I192" s="153">
        <v>0.000340621266418929</v>
      </c>
      <c r="J192" s="153">
        <v>0.000814582999844989</v>
      </c>
      <c r="K192" s="153">
        <v>0.001122985695836</v>
      </c>
      <c r="L192" s="153">
        <v>0.000814751386482599</v>
      </c>
      <c r="M192" s="153">
        <v>0.000340621239097256</v>
      </c>
      <c r="N192" s="153">
        <v>0.000814582960523168</v>
      </c>
      <c r="O192" s="153">
        <v>3.98483858003779E-15</v>
      </c>
      <c r="P192" s="153">
        <v>9.28996479147517E-16</v>
      </c>
      <c r="Q192" s="153">
        <v>3.14561374199742E-15</v>
      </c>
      <c r="R192" s="153">
        <v>7.31823986584489E-16</v>
      </c>
    </row>
    <row r="193" spans="1:18" ht="12.75">
      <c r="A193" s="14">
        <v>0.00112298571158599</v>
      </c>
      <c r="B193" s="14">
        <v>0</v>
      </c>
      <c r="C193" s="14">
        <v>0.00112298572486334</v>
      </c>
      <c r="D193" s="14" t="s">
        <v>1039</v>
      </c>
      <c r="F193" s="14" t="s">
        <v>1040</v>
      </c>
      <c r="G193" s="153">
        <v>0.00112298572370303</v>
      </c>
      <c r="H193" s="153">
        <v>0.000814751400451624</v>
      </c>
      <c r="I193" s="153">
        <v>0.000340621266435527</v>
      </c>
      <c r="J193" s="153">
        <v>0.000814582999844989</v>
      </c>
      <c r="K193" s="153">
        <v>0.001122985695836</v>
      </c>
      <c r="L193" s="153">
        <v>0.000814751386485932</v>
      </c>
      <c r="M193" s="153">
        <v>0.00034062123909756</v>
      </c>
      <c r="N193" s="153">
        <v>0.000814582960560364</v>
      </c>
      <c r="O193" s="153">
        <v>3.98483858003778E-15</v>
      </c>
      <c r="P193" s="153">
        <v>9.28996479147511E-16</v>
      </c>
      <c r="Q193" s="153">
        <v>3.14561374199742E-15</v>
      </c>
      <c r="R193" s="153">
        <v>7.31823986584527E-16</v>
      </c>
    </row>
    <row r="194" spans="1:18" ht="12.75">
      <c r="A194" s="14">
        <v>0.00112298571163122</v>
      </c>
      <c r="B194" s="14">
        <v>0</v>
      </c>
      <c r="C194" s="14">
        <v>0.00112298572486334</v>
      </c>
      <c r="D194" s="14" t="s">
        <v>1042</v>
      </c>
      <c r="F194" s="14" t="s">
        <v>1043</v>
      </c>
      <c r="G194" s="153">
        <v>0.00112298572367873</v>
      </c>
      <c r="H194" s="153">
        <v>0.000814751400651127</v>
      </c>
      <c r="I194" s="153">
        <v>0.000340621266445991</v>
      </c>
      <c r="J194" s="153">
        <v>0.000814582999844989</v>
      </c>
      <c r="K194" s="153">
        <v>0.00112298569583708</v>
      </c>
      <c r="L194" s="153">
        <v>0.000814751386498085</v>
      </c>
      <c r="M194" s="153">
        <v>0.000340621239099521</v>
      </c>
      <c r="N194" s="153">
        <v>0.000814582960483582</v>
      </c>
      <c r="O194" s="153">
        <v>3.9848385800378E-15</v>
      </c>
      <c r="P194" s="153">
        <v>9.28996479147509E-16</v>
      </c>
      <c r="Q194" s="153">
        <v>3.14561374199742E-15</v>
      </c>
      <c r="R194" s="153">
        <v>7.31823986584664E-16</v>
      </c>
    </row>
    <row r="195" spans="1:18" ht="12.75">
      <c r="A195" s="14">
        <v>0.00112298571167363</v>
      </c>
      <c r="B195" s="14">
        <v>0</v>
      </c>
      <c r="C195" s="14">
        <v>0.00112298572486346</v>
      </c>
      <c r="D195" s="14" t="s">
        <v>1045</v>
      </c>
      <c r="F195" s="14" t="s">
        <v>1046</v>
      </c>
      <c r="G195" s="153">
        <v>0.00112298572367759</v>
      </c>
      <c r="H195" s="153">
        <v>0.000814751400726763</v>
      </c>
      <c r="I195" s="153">
        <v>0.000340621266424767</v>
      </c>
      <c r="J195" s="153">
        <v>0.00081458299984499</v>
      </c>
      <c r="K195" s="153">
        <v>0.00112298569583587</v>
      </c>
      <c r="L195" s="153">
        <v>0.000814751386489852</v>
      </c>
      <c r="M195" s="153">
        <v>0.000340621239098842</v>
      </c>
      <c r="N195" s="153">
        <v>0.000814582960445701</v>
      </c>
      <c r="O195" s="153">
        <v>3.9848385800378E-15</v>
      </c>
      <c r="P195" s="153">
        <v>9.28996479147507E-16</v>
      </c>
      <c r="Q195" s="153">
        <v>3.14561374199741E-15</v>
      </c>
      <c r="R195" s="153">
        <v>7.31823986584626E-16</v>
      </c>
    </row>
    <row r="196" spans="1:18" ht="12.75">
      <c r="A196" s="14">
        <v>0.00112298571164655</v>
      </c>
      <c r="B196" s="14">
        <v>0</v>
      </c>
      <c r="C196" s="14">
        <v>0.00112298572486334</v>
      </c>
      <c r="D196" s="14" t="s">
        <v>1048</v>
      </c>
      <c r="F196" s="14" t="s">
        <v>1049</v>
      </c>
      <c r="G196" s="153">
        <v>0.00112298572364984</v>
      </c>
      <c r="H196" s="153">
        <v>0.000814751400726175</v>
      </c>
      <c r="I196" s="153">
        <v>0.000340621266425199</v>
      </c>
      <c r="J196" s="153">
        <v>0.00081458299984499</v>
      </c>
      <c r="K196" s="153">
        <v>0.00112298569583669</v>
      </c>
      <c r="L196" s="153">
        <v>0.000814751386479271</v>
      </c>
      <c r="M196" s="153">
        <v>0.000340621239099552</v>
      </c>
      <c r="N196" s="153">
        <v>0.000814582960435343</v>
      </c>
      <c r="O196" s="153">
        <v>3.98483858003781E-15</v>
      </c>
      <c r="P196" s="153">
        <v>9.28996479147499E-16</v>
      </c>
      <c r="Q196" s="153">
        <v>3.14561374199741E-15</v>
      </c>
      <c r="R196" s="153">
        <v>7.31823986584606E-16</v>
      </c>
    </row>
    <row r="197" spans="1:18" ht="12.75">
      <c r="A197" s="151">
        <v>1.45519152283668E-11</v>
      </c>
      <c r="B197" s="14">
        <v>0</v>
      </c>
      <c r="C197" s="14">
        <v>0.00112298572486323</v>
      </c>
      <c r="D197" s="14" t="s">
        <v>1051</v>
      </c>
      <c r="F197" s="14" t="s">
        <v>1052</v>
      </c>
      <c r="G197" s="153">
        <v>1.02318153949454E-12</v>
      </c>
      <c r="H197" s="153">
        <v>5.0022208597511E-12</v>
      </c>
      <c r="I197" s="153">
        <v>1.25055521493777E-12</v>
      </c>
      <c r="J197" s="153">
        <v>3.52429196937009E-12</v>
      </c>
      <c r="K197" s="153">
        <v>2.92175172944553E-11</v>
      </c>
      <c r="L197" s="153">
        <v>1.94404492503963E-11</v>
      </c>
      <c r="M197" s="153">
        <v>2.85353962681256E-11</v>
      </c>
      <c r="N197" s="153">
        <v>4.4110493035987E-11</v>
      </c>
      <c r="O197" s="153">
        <v>0.000729734002447912</v>
      </c>
      <c r="P197" s="153">
        <v>8.69464034849443E-05</v>
      </c>
      <c r="Q197" s="153">
        <v>0.000107451259964364</v>
      </c>
      <c r="R197" s="153">
        <v>8.69264520133583E-05</v>
      </c>
    </row>
    <row r="198" spans="1:18" ht="12.75">
      <c r="A198" s="151">
        <v>1.45528628119819E-11</v>
      </c>
      <c r="B198" s="14">
        <v>0</v>
      </c>
      <c r="C198" s="14">
        <v>0.00112298572486334</v>
      </c>
      <c r="D198" s="14" t="s">
        <v>1054</v>
      </c>
      <c r="F198" s="14" t="s">
        <v>1055</v>
      </c>
      <c r="G198" s="153">
        <v>9.83087408791448E-13</v>
      </c>
      <c r="H198" s="153">
        <v>4.94291281645478E-12</v>
      </c>
      <c r="I198" s="153">
        <v>1.22706559559247E-12</v>
      </c>
      <c r="J198" s="153">
        <v>3.54507748726692E-12</v>
      </c>
      <c r="K198" s="153">
        <v>2.92633307212638E-11</v>
      </c>
      <c r="L198" s="153">
        <v>1.93403638080596E-11</v>
      </c>
      <c r="M198" s="153">
        <v>2.85860151740252E-11</v>
      </c>
      <c r="N198" s="153">
        <v>4.41001022512395E-11</v>
      </c>
      <c r="O198" s="153">
        <v>0.000729734002460623</v>
      </c>
      <c r="P198" s="153">
        <v>8.69464034600931E-05</v>
      </c>
      <c r="Q198" s="153">
        <v>0.000107451259888787</v>
      </c>
      <c r="R198" s="153">
        <v>8.69264520930946E-05</v>
      </c>
    </row>
    <row r="199" spans="1:18" ht="12.75">
      <c r="A199" s="151">
        <v>1.43638757858587E-11</v>
      </c>
      <c r="B199" s="14">
        <v>0</v>
      </c>
      <c r="C199" s="14">
        <v>0.00112298572486358</v>
      </c>
      <c r="D199" s="14" t="s">
        <v>1057</v>
      </c>
      <c r="F199" s="14" t="s">
        <v>1058</v>
      </c>
      <c r="G199" s="153">
        <v>9.83087408791842E-13</v>
      </c>
      <c r="H199" s="153">
        <v>4.94291281645333E-12</v>
      </c>
      <c r="I199" s="153">
        <v>1.22706559559203E-12</v>
      </c>
      <c r="J199" s="153">
        <v>3.54507748726536E-12</v>
      </c>
      <c r="K199" s="153">
        <v>2.92633307212657E-11</v>
      </c>
      <c r="L199" s="153">
        <v>1.93403638080604E-11</v>
      </c>
      <c r="M199" s="153">
        <v>2.85860151740263E-11</v>
      </c>
      <c r="N199" s="153">
        <v>4.41001022512389E-11</v>
      </c>
      <c r="O199" s="153">
        <v>0.000729734002458206</v>
      </c>
      <c r="P199" s="153">
        <v>8.69464034593932E-05</v>
      </c>
      <c r="Q199" s="153">
        <v>0.00010745125986449</v>
      </c>
      <c r="R199" s="153">
        <v>8.69264520907941E-05</v>
      </c>
    </row>
    <row r="200" spans="1:18" ht="12.75">
      <c r="A200" s="151">
        <v>1.4363875785859E-11</v>
      </c>
      <c r="B200" s="14">
        <v>0</v>
      </c>
      <c r="C200" s="14">
        <v>0.00112298572486319</v>
      </c>
      <c r="D200" s="14" t="s">
        <v>1060</v>
      </c>
      <c r="F200" s="14" t="s">
        <v>1061</v>
      </c>
      <c r="G200" s="153">
        <v>9.83087408791541E-13</v>
      </c>
      <c r="H200" s="153">
        <v>4.94291281646181E-12</v>
      </c>
      <c r="I200" s="153">
        <v>1.2270655955923E-12</v>
      </c>
      <c r="J200" s="153">
        <v>3.54507748726606E-12</v>
      </c>
      <c r="K200" s="153">
        <v>2.9263330721271E-11</v>
      </c>
      <c r="L200" s="153">
        <v>1.93403638080573E-11</v>
      </c>
      <c r="M200" s="153">
        <v>2.85860151740291E-11</v>
      </c>
      <c r="N200" s="153">
        <v>4.41001022512389E-11</v>
      </c>
      <c r="O200" s="153">
        <v>0.000729734002461658</v>
      </c>
      <c r="P200" s="153">
        <v>8.69464034468605E-05</v>
      </c>
      <c r="Q200" s="153">
        <v>0.000107451260002287</v>
      </c>
      <c r="R200" s="153">
        <v>8.6926452093522E-05</v>
      </c>
    </row>
    <row r="201" spans="1:18" ht="12.75">
      <c r="A201" s="151">
        <v>1.43638757858596E-11</v>
      </c>
      <c r="B201" s="14">
        <v>0</v>
      </c>
      <c r="C201" s="14">
        <v>0.00112298572486353</v>
      </c>
      <c r="D201" s="14" t="s">
        <v>188</v>
      </c>
      <c r="F201" s="14" t="s">
        <v>1063</v>
      </c>
      <c r="G201" s="153">
        <v>9.83087408791428E-13</v>
      </c>
      <c r="H201" s="153">
        <v>4.94291281646408E-12</v>
      </c>
      <c r="I201" s="153">
        <v>1.22706559559239E-12</v>
      </c>
      <c r="J201" s="153">
        <v>3.54507748726596E-12</v>
      </c>
      <c r="K201" s="153">
        <v>2.926333072127E-11</v>
      </c>
      <c r="L201" s="153">
        <v>1.93403638080562E-11</v>
      </c>
      <c r="M201" s="153">
        <v>2.85860151740267E-11</v>
      </c>
      <c r="N201" s="153">
        <v>4.41001022512348E-11</v>
      </c>
      <c r="O201" s="153">
        <v>0.000729734002465072</v>
      </c>
      <c r="P201" s="153">
        <v>8.69464034338187E-05</v>
      </c>
      <c r="Q201" s="153">
        <v>0.0001074512597826</v>
      </c>
      <c r="R201" s="153">
        <v>8.69264520940017E-05</v>
      </c>
    </row>
    <row r="202" spans="1:18" ht="12.75">
      <c r="A202" s="151">
        <v>1.4363875785859E-11</v>
      </c>
      <c r="B202" s="14">
        <v>0</v>
      </c>
      <c r="C202" s="14">
        <v>0.00112298572486694</v>
      </c>
      <c r="D202" s="14" t="s">
        <v>1064</v>
      </c>
      <c r="F202" s="14" t="s">
        <v>1065</v>
      </c>
      <c r="G202" s="153">
        <v>9.83087408790495E-13</v>
      </c>
      <c r="H202" s="153">
        <v>4.94291281646243E-12</v>
      </c>
      <c r="I202" s="153">
        <v>1.22706559559263E-12</v>
      </c>
      <c r="J202" s="153">
        <v>3.54507748726839E-12</v>
      </c>
      <c r="K202" s="153">
        <v>2.92633307212694E-11</v>
      </c>
      <c r="L202" s="153">
        <v>1.93403638080537E-11</v>
      </c>
      <c r="M202" s="153">
        <v>2.85860151740251E-11</v>
      </c>
      <c r="N202" s="153">
        <v>4.4100102251236E-11</v>
      </c>
      <c r="O202" s="153">
        <v>0.000729734002462983</v>
      </c>
      <c r="P202" s="153">
        <v>8.69464034468633E-05</v>
      </c>
      <c r="Q202" s="153">
        <v>0.000107451259998485</v>
      </c>
      <c r="R202" s="153">
        <v>8.69264520935438E-05</v>
      </c>
    </row>
    <row r="203" spans="1:18" ht="12.75">
      <c r="A203" s="151">
        <v>0.000654224292008167</v>
      </c>
      <c r="B203" s="14">
        <v>0</v>
      </c>
      <c r="C203" s="14">
        <v>0.00112298572486335</v>
      </c>
      <c r="D203" s="14" t="s">
        <v>1068</v>
      </c>
      <c r="F203" s="14" t="s">
        <v>1069</v>
      </c>
      <c r="G203" s="153">
        <v>0.000655066347312627</v>
      </c>
      <c r="H203" s="153">
        <v>0.000474756755459963</v>
      </c>
      <c r="I203" s="153">
        <v>0.000198635475731015</v>
      </c>
      <c r="J203" s="153">
        <v>0.000475048788476647</v>
      </c>
      <c r="K203" s="153">
        <v>0.000654444105946786</v>
      </c>
      <c r="L203" s="153">
        <v>0.000474591015774253</v>
      </c>
      <c r="M203" s="153">
        <v>0.00019684071029886</v>
      </c>
      <c r="N203" s="153">
        <v>0.000473653708541164</v>
      </c>
      <c r="O203" s="153">
        <v>9.9647212345191E-16</v>
      </c>
      <c r="P203" s="153">
        <v>2.32334912753261E-16</v>
      </c>
      <c r="Q203" s="153">
        <v>7.86438007243256E-16</v>
      </c>
      <c r="R203" s="153">
        <v>1.83701020363859E-16</v>
      </c>
    </row>
    <row r="204" spans="1:18" ht="12.75">
      <c r="A204" s="151">
        <v>8.45593067908356E-10</v>
      </c>
      <c r="B204" s="14">
        <v>0</v>
      </c>
      <c r="C204" s="14">
        <v>0.0011229857248633</v>
      </c>
      <c r="D204" s="14" t="s">
        <v>1071</v>
      </c>
      <c r="F204" s="14" t="s">
        <v>1072</v>
      </c>
      <c r="G204" s="153">
        <v>2.02783164206053E-11</v>
      </c>
      <c r="H204" s="153">
        <v>5.9450285364118E-11</v>
      </c>
      <c r="I204" s="153">
        <v>1.74508074311806E-11</v>
      </c>
      <c r="J204" s="153">
        <v>5.02042060200643E-11</v>
      </c>
      <c r="K204" s="153">
        <v>1.02520767891104E-09</v>
      </c>
      <c r="L204" s="153">
        <v>5.84718257832972E-10</v>
      </c>
      <c r="M204" s="153">
        <v>9.35724335630362E-10</v>
      </c>
      <c r="N204" s="153">
        <v>1.42603875350761E-09</v>
      </c>
      <c r="O204" s="153">
        <v>9.96420246854001E-16</v>
      </c>
      <c r="P204" s="153">
        <v>2.32325041276664E-16</v>
      </c>
      <c r="Q204" s="153">
        <v>7.86391334499965E-16</v>
      </c>
      <c r="R204" s="153">
        <v>1.83696186032252E-16</v>
      </c>
    </row>
    <row r="205" spans="1:18" ht="12.75">
      <c r="A205" s="151">
        <v>0.000468759727648177</v>
      </c>
      <c r="B205" s="14">
        <v>0</v>
      </c>
      <c r="C205" s="14">
        <v>0.00112298572486324</v>
      </c>
      <c r="D205" s="14" t="s">
        <v>1073</v>
      </c>
      <c r="F205" s="14" t="s">
        <v>1074</v>
      </c>
      <c r="G205" s="153">
        <v>0.000467919335767179</v>
      </c>
      <c r="H205" s="153">
        <v>0.000339994526222923</v>
      </c>
      <c r="I205" s="153">
        <v>0.000141985755763204</v>
      </c>
      <c r="J205" s="153">
        <v>0.00033953411092937</v>
      </c>
      <c r="K205" s="153">
        <v>0.000468539539463118</v>
      </c>
      <c r="L205" s="153">
        <v>0.00034015920113841</v>
      </c>
      <c r="M205" s="153">
        <v>0.000143778657229668</v>
      </c>
      <c r="N205" s="153">
        <v>0.00034092639959668</v>
      </c>
      <c r="O205" s="153">
        <v>9.96472124778389E-16</v>
      </c>
      <c r="P205" s="153">
        <v>2.32334871746943E-16</v>
      </c>
      <c r="Q205" s="153">
        <v>7.86438007242356E-16</v>
      </c>
      <c r="R205" s="153">
        <v>1.83701117299258E-16</v>
      </c>
    </row>
    <row r="206" spans="1:18" ht="12.75">
      <c r="A206" s="151">
        <v>8.4645894348582E-10</v>
      </c>
      <c r="B206" s="14">
        <v>0</v>
      </c>
      <c r="C206" s="14">
        <v>0.00112298572486324</v>
      </c>
      <c r="D206" s="14" t="s">
        <v>1075</v>
      </c>
      <c r="F206" s="14" t="s">
        <v>1076</v>
      </c>
      <c r="G206" s="153">
        <v>2.02853790370564E-11</v>
      </c>
      <c r="H206" s="153">
        <v>5.94679361448969E-11</v>
      </c>
      <c r="I206" s="153">
        <v>1.74544954766395E-11</v>
      </c>
      <c r="J206" s="153">
        <v>5.02347697130656E-11</v>
      </c>
      <c r="K206" s="153">
        <v>1.02521849141114E-09</v>
      </c>
      <c r="L206" s="153">
        <v>5.84857235822994E-10</v>
      </c>
      <c r="M206" s="153">
        <v>9.35846547582348E-10</v>
      </c>
      <c r="N206" s="153">
        <v>1.42622873461671E-09</v>
      </c>
      <c r="O206" s="153">
        <v>9.96420248373701E-16</v>
      </c>
      <c r="P206" s="153">
        <v>2.32324994082395E-16</v>
      </c>
      <c r="Q206" s="153">
        <v>7.86391334499114E-16</v>
      </c>
      <c r="R206" s="153">
        <v>1.83696297577114E-16</v>
      </c>
    </row>
    <row r="207" spans="1:18" ht="12.75">
      <c r="A207" s="151">
        <v>3.52429196937009E-12</v>
      </c>
      <c r="B207" s="14">
        <v>0</v>
      </c>
      <c r="C207" s="151">
        <v>0.000280746431215832</v>
      </c>
      <c r="D207" s="14" t="s">
        <v>1077</v>
      </c>
      <c r="F207" s="14" t="s">
        <v>1078</v>
      </c>
      <c r="G207" s="153">
        <v>2.27373675443232E-13</v>
      </c>
      <c r="H207" s="153">
        <v>1.25055521493777E-12</v>
      </c>
      <c r="I207" s="153">
        <v>3.41060513164848E-13</v>
      </c>
      <c r="J207" s="153">
        <v>9.09494701772928E-13</v>
      </c>
      <c r="K207" s="153">
        <v>7.27595761418342E-12</v>
      </c>
      <c r="L207" s="153">
        <v>4.88853402202948E-12</v>
      </c>
      <c r="M207" s="153">
        <v>7.16227077646181E-12</v>
      </c>
      <c r="N207" s="153">
        <v>1.10276232589967E-11</v>
      </c>
      <c r="O207" s="153">
        <v>0.000182433500640399</v>
      </c>
      <c r="P207" s="153">
        <v>2.17366008428143E-05</v>
      </c>
      <c r="Q207" s="153">
        <v>2.68628153889949E-05</v>
      </c>
      <c r="R207" s="153">
        <v>2.1731613060183E-05</v>
      </c>
    </row>
    <row r="208" spans="1:18" ht="12.75">
      <c r="A208" s="151">
        <v>3.55382194300688E-12</v>
      </c>
      <c r="B208" s="14">
        <v>0</v>
      </c>
      <c r="C208" s="151">
        <v>0.000280746431215839</v>
      </c>
      <c r="D208" s="14" t="s">
        <v>1081</v>
      </c>
      <c r="F208" s="14" t="s">
        <v>1082</v>
      </c>
      <c r="G208" s="153">
        <v>2.15742465965933E-13</v>
      </c>
      <c r="H208" s="153">
        <v>1.30827429177446E-12</v>
      </c>
      <c r="I208" s="153">
        <v>3.33610724726477E-13</v>
      </c>
      <c r="J208" s="153">
        <v>8.24772322968965E-13</v>
      </c>
      <c r="K208" s="153">
        <v>7.32034684988074E-12</v>
      </c>
      <c r="L208" s="153">
        <v>4.88497758719748E-12</v>
      </c>
      <c r="M208" s="153">
        <v>7.15531375927879E-12</v>
      </c>
      <c r="N208" s="153">
        <v>1.10067948921087E-11</v>
      </c>
      <c r="O208" s="153">
        <v>0.000182433500621921</v>
      </c>
      <c r="P208" s="153">
        <v>2.17366008594174E-05</v>
      </c>
      <c r="Q208" s="153">
        <v>2.68628153175212E-05</v>
      </c>
      <c r="R208" s="153">
        <v>2.17316130554646E-05</v>
      </c>
    </row>
    <row r="209" spans="1:18" ht="12.75">
      <c r="A209" s="151">
        <v>3.55382194300686E-12</v>
      </c>
      <c r="B209" s="14">
        <v>0</v>
      </c>
      <c r="C209" s="151">
        <v>0.000280746431215842</v>
      </c>
      <c r="D209" s="14" t="s">
        <v>1084</v>
      </c>
      <c r="F209" s="14" t="s">
        <v>1085</v>
      </c>
      <c r="G209" s="153">
        <v>2.15742465965909E-13</v>
      </c>
      <c r="H209" s="153">
        <v>1.3082742917757E-12</v>
      </c>
      <c r="I209" s="153">
        <v>3.336107247264E-13</v>
      </c>
      <c r="J209" s="153">
        <v>8.24772322969017E-13</v>
      </c>
      <c r="K209" s="153">
        <v>7.32034684988089E-12</v>
      </c>
      <c r="L209" s="153">
        <v>4.88497758719752E-12</v>
      </c>
      <c r="M209" s="153">
        <v>7.1553137592784E-12</v>
      </c>
      <c r="N209" s="153">
        <v>1.10067948921091E-11</v>
      </c>
      <c r="O209" s="153">
        <v>0.000182433500619329</v>
      </c>
      <c r="P209" s="153">
        <v>2.17366008858344E-05</v>
      </c>
      <c r="Q209" s="153">
        <v>2.68628152065902E-05</v>
      </c>
      <c r="R209" s="153">
        <v>2.17316130726653E-05</v>
      </c>
    </row>
    <row r="210" spans="1:18" ht="12.75">
      <c r="A210" s="151">
        <v>3.55382194300686E-12</v>
      </c>
      <c r="B210" s="14">
        <v>0</v>
      </c>
      <c r="C210" s="151">
        <v>0.000280746431215875</v>
      </c>
      <c r="D210" s="14" t="s">
        <v>1087</v>
      </c>
      <c r="F210" s="14" t="s">
        <v>1088</v>
      </c>
      <c r="G210" s="153">
        <v>2.15742465965804E-13</v>
      </c>
      <c r="H210" s="153">
        <v>1.30827429177539E-12</v>
      </c>
      <c r="I210" s="153">
        <v>3.33610724726403E-13</v>
      </c>
      <c r="J210" s="153">
        <v>8.24772322968836E-13</v>
      </c>
      <c r="K210" s="153">
        <v>7.32034684987988E-12</v>
      </c>
      <c r="L210" s="153">
        <v>4.8849775871982E-12</v>
      </c>
      <c r="M210" s="153">
        <v>7.15531375927808E-12</v>
      </c>
      <c r="N210" s="153">
        <v>1.10067948921087E-11</v>
      </c>
      <c r="O210" s="153">
        <v>0.000182433500626975</v>
      </c>
      <c r="P210" s="153">
        <v>2.1736600849518E-05</v>
      </c>
      <c r="Q210" s="153">
        <v>2.68628142300402E-05</v>
      </c>
      <c r="R210" s="153">
        <v>2.17316130478367E-05</v>
      </c>
    </row>
    <row r="211" spans="1:18" ht="12.75">
      <c r="A211" s="151">
        <v>3.52429196937009E-12</v>
      </c>
      <c r="B211" s="14">
        <v>0</v>
      </c>
      <c r="C211" s="151">
        <v>0.000280746431258194</v>
      </c>
      <c r="D211" s="14" t="s">
        <v>1090</v>
      </c>
      <c r="F211" s="14" t="s">
        <v>1091</v>
      </c>
      <c r="G211" s="153">
        <v>2.27373675443232E-13</v>
      </c>
      <c r="H211" s="153">
        <v>1.36424205265939E-12</v>
      </c>
      <c r="I211" s="153">
        <v>3.41060513164848E-13</v>
      </c>
      <c r="J211" s="153">
        <v>9.09494701772928E-13</v>
      </c>
      <c r="K211" s="153">
        <v>7.27595761418342E-12</v>
      </c>
      <c r="L211" s="153">
        <v>4.88853402202948E-12</v>
      </c>
      <c r="M211" s="153">
        <v>7.16227077646181E-12</v>
      </c>
      <c r="N211" s="153">
        <v>1.09139364212751E-11</v>
      </c>
      <c r="O211" s="153">
        <v>0.000182433500640399</v>
      </c>
      <c r="P211" s="153">
        <v>2.17366008428143E-05</v>
      </c>
      <c r="Q211" s="153">
        <v>2.68628141384397E-05</v>
      </c>
      <c r="R211" s="153">
        <v>2.1731613060183E-05</v>
      </c>
    </row>
    <row r="212" spans="1:18" ht="12.75">
      <c r="A212" s="151">
        <v>-0.000188014146146997</v>
      </c>
      <c r="B212" s="151">
        <v>-0.000842239293660895</v>
      </c>
      <c r="C212" s="151">
        <v>0.000280746431258194</v>
      </c>
      <c r="D212" s="14" t="s">
        <v>1092</v>
      </c>
      <c r="F212" s="14" t="s">
        <v>1093</v>
      </c>
      <c r="G212" s="153">
        <v>-0.000187172925166123</v>
      </c>
      <c r="H212" s="153">
        <v>-0.000136306735498692</v>
      </c>
      <c r="I212" s="153">
        <v>-5.68304565149446E-05</v>
      </c>
      <c r="J212" s="153">
        <v>-0.000135888411250562</v>
      </c>
      <c r="K212" s="153">
        <v>-0.00018779414074288</v>
      </c>
      <c r="L212" s="153">
        <v>-0.00013647193941324</v>
      </c>
      <c r="M212" s="153">
        <v>-5.8624283269637E-05</v>
      </c>
      <c r="N212" s="153">
        <v>-0.000137282085688639</v>
      </c>
      <c r="O212" s="153">
        <v>0</v>
      </c>
      <c r="P212" s="153">
        <v>0</v>
      </c>
      <c r="Q212" s="153">
        <v>0</v>
      </c>
      <c r="R212" s="153">
        <v>0</v>
      </c>
    </row>
    <row r="213" spans="1:18" ht="12.75">
      <c r="A213" s="151">
        <v>0.000280746427915127</v>
      </c>
      <c r="B213" s="14">
        <v>0</v>
      </c>
      <c r="C213" s="151">
        <v>0.000280746431215809</v>
      </c>
      <c r="D213" s="14" t="s">
        <v>1094</v>
      </c>
      <c r="F213" s="14" t="s">
        <v>1095</v>
      </c>
      <c r="G213" s="153">
        <v>0.000280746430880148</v>
      </c>
      <c r="H213" s="153">
        <v>0.00020368785026011</v>
      </c>
      <c r="I213" s="153">
        <v>8.51553166618654E-05</v>
      </c>
      <c r="J213" s="153">
        <v>0.000203645749940142</v>
      </c>
      <c r="K213" s="153">
        <v>0.000280746423950088</v>
      </c>
      <c r="L213" s="153">
        <v>0.000203687846677204</v>
      </c>
      <c r="M213" s="153">
        <v>8.51553097826492E-05</v>
      </c>
      <c r="N213" s="153">
        <v>0.000203645740040184</v>
      </c>
      <c r="O213" s="153">
        <v>1.20210714214907E-15</v>
      </c>
      <c r="P213" s="153">
        <v>2.4458522084109E-16</v>
      </c>
      <c r="Q213" s="153">
        <v>1.68248940579739E-15</v>
      </c>
      <c r="R213" s="153">
        <v>2.34005587599751E-16</v>
      </c>
    </row>
    <row r="214" spans="1:18" ht="12.75">
      <c r="A214" s="151">
        <v>0.000280746427889661</v>
      </c>
      <c r="B214" s="14">
        <v>0</v>
      </c>
      <c r="C214" s="151">
        <v>0.000280746431215847</v>
      </c>
      <c r="D214" s="14" t="s">
        <v>1096</v>
      </c>
      <c r="F214" s="14" t="s">
        <v>1097</v>
      </c>
      <c r="G214" s="153">
        <v>0.000280746430893826</v>
      </c>
      <c r="H214" s="153">
        <v>0.000203687850217156</v>
      </c>
      <c r="I214" s="153">
        <v>8.51553166339455E-05</v>
      </c>
      <c r="J214" s="153">
        <v>0.000203645749940142</v>
      </c>
      <c r="K214" s="153">
        <v>0.000280746423950699</v>
      </c>
      <c r="L214" s="153">
        <v>0.000203687846677113</v>
      </c>
      <c r="M214" s="153">
        <v>8.51553097827617E-05</v>
      </c>
      <c r="N214" s="153">
        <v>0.000203645740053814</v>
      </c>
      <c r="O214" s="153">
        <v>1.20210714214907E-15</v>
      </c>
      <c r="P214" s="153">
        <v>2.44585220841089E-16</v>
      </c>
      <c r="Q214" s="153">
        <v>1.68248940579739E-15</v>
      </c>
      <c r="R214" s="153">
        <v>2.34005587599745E-16</v>
      </c>
    </row>
    <row r="215" spans="1:18" ht="12.75">
      <c r="A215" s="151">
        <v>0.000280746427864041</v>
      </c>
      <c r="B215" s="14">
        <v>0</v>
      </c>
      <c r="C215" s="151">
        <v>0.000280746431215837</v>
      </c>
      <c r="D215" s="14" t="s">
        <v>1098</v>
      </c>
      <c r="F215" s="14" t="s">
        <v>1099</v>
      </c>
      <c r="G215" s="153">
        <v>0.000280746430907548</v>
      </c>
      <c r="H215" s="153">
        <v>0.000203687850087796</v>
      </c>
      <c r="I215" s="153">
        <v>8.5155316614514E-05</v>
      </c>
      <c r="J215" s="153">
        <v>0.000203645749940142</v>
      </c>
      <c r="K215" s="153">
        <v>0.000280746423951514</v>
      </c>
      <c r="L215" s="153">
        <v>0.000203687846682479</v>
      </c>
      <c r="M215" s="153">
        <v>8.51553097826492E-05</v>
      </c>
      <c r="N215" s="153">
        <v>0.000203645739994932</v>
      </c>
      <c r="O215" s="153">
        <v>1.20210714214906E-15</v>
      </c>
      <c r="P215" s="153">
        <v>2.44585220841089E-16</v>
      </c>
      <c r="Q215" s="153">
        <v>1.68248940579739E-15</v>
      </c>
      <c r="R215" s="153">
        <v>2.34005587599732E-16</v>
      </c>
    </row>
    <row r="216" spans="1:18" ht="12.75">
      <c r="A216" s="151">
        <v>0.000280746431215847</v>
      </c>
      <c r="B216" s="151">
        <v>0.000280746425615847</v>
      </c>
      <c r="C216" s="151">
        <v>0.000280746431215836</v>
      </c>
      <c r="D216" s="14" t="s">
        <v>1100</v>
      </c>
      <c r="F216" s="14" t="s">
        <v>1101</v>
      </c>
      <c r="G216" s="153">
        <v>0.000280746431215827</v>
      </c>
      <c r="H216" s="153">
        <v>0.000203687851462079</v>
      </c>
      <c r="I216" s="153">
        <v>8.51553169496779E-05</v>
      </c>
      <c r="J216" s="153">
        <v>0.000203645750866837</v>
      </c>
      <c r="K216" s="153">
        <v>0.000280746431215846</v>
      </c>
      <c r="L216" s="153">
        <v>0.000203687851462128</v>
      </c>
      <c r="M216" s="153">
        <v>8.51553169496816E-05</v>
      </c>
      <c r="N216" s="153">
        <v>0.000203645750866844</v>
      </c>
      <c r="O216" s="153">
        <v>0.000182433500673301</v>
      </c>
      <c r="P216" s="153">
        <v>2.17366008192128E-05</v>
      </c>
      <c r="Q216" s="153">
        <v>2.68628140198894E-05</v>
      </c>
      <c r="R216" s="153">
        <v>2.17316130981494E-05</v>
      </c>
    </row>
    <row r="217" spans="1:18" ht="12.75">
      <c r="A217" s="14">
        <v>0</v>
      </c>
      <c r="B217" s="14">
        <v>0</v>
      </c>
      <c r="C217" s="14">
        <v>0</v>
      </c>
      <c r="D217" s="14" t="s">
        <v>1103</v>
      </c>
      <c r="F217" s="14" t="s">
        <v>1104</v>
      </c>
      <c r="G217" s="153">
        <v>0</v>
      </c>
      <c r="H217" s="153">
        <v>0</v>
      </c>
      <c r="I217" s="153">
        <v>0</v>
      </c>
      <c r="J217" s="153">
        <v>0</v>
      </c>
      <c r="K217" s="153">
        <v>0</v>
      </c>
      <c r="L217" s="153">
        <v>0</v>
      </c>
      <c r="M217" s="153">
        <v>0</v>
      </c>
      <c r="N217" s="153">
        <v>0</v>
      </c>
      <c r="O217" s="153">
        <v>0</v>
      </c>
      <c r="P217" s="153">
        <v>0</v>
      </c>
      <c r="Q217" s="153">
        <v>0</v>
      </c>
      <c r="R217" s="153">
        <v>0</v>
      </c>
    </row>
    <row r="218" spans="1:18" ht="12.75">
      <c r="A218" s="14">
        <v>0</v>
      </c>
      <c r="B218" s="14">
        <v>0</v>
      </c>
      <c r="C218" s="14">
        <v>0</v>
      </c>
      <c r="D218" s="14" t="s">
        <v>192</v>
      </c>
      <c r="F218" s="14" t="s">
        <v>1106</v>
      </c>
      <c r="G218" s="153">
        <v>0</v>
      </c>
      <c r="H218" s="153">
        <v>0</v>
      </c>
      <c r="I218" s="153">
        <v>0</v>
      </c>
      <c r="J218" s="153">
        <v>0</v>
      </c>
      <c r="K218" s="153">
        <v>0</v>
      </c>
      <c r="L218" s="153">
        <v>0</v>
      </c>
      <c r="M218" s="153">
        <v>0</v>
      </c>
      <c r="N218" s="153">
        <v>0</v>
      </c>
      <c r="O218" s="153">
        <v>0</v>
      </c>
      <c r="P218" s="153">
        <v>0</v>
      </c>
      <c r="Q218" s="153">
        <v>0</v>
      </c>
      <c r="R218" s="153">
        <v>0</v>
      </c>
    </row>
    <row r="219" spans="1:18" ht="12.75">
      <c r="A219" s="14">
        <v>0</v>
      </c>
      <c r="B219" s="14">
        <v>0</v>
      </c>
      <c r="C219" s="14">
        <v>0</v>
      </c>
      <c r="D219" s="14" t="s">
        <v>1107</v>
      </c>
      <c r="F219" s="14" t="s">
        <v>1108</v>
      </c>
      <c r="G219" s="153">
        <v>0</v>
      </c>
      <c r="H219" s="153">
        <v>0</v>
      </c>
      <c r="I219" s="153">
        <v>0</v>
      </c>
      <c r="J219" s="153">
        <v>0</v>
      </c>
      <c r="K219" s="153">
        <v>0</v>
      </c>
      <c r="L219" s="153">
        <v>0</v>
      </c>
      <c r="M219" s="153">
        <v>0</v>
      </c>
      <c r="N219" s="153">
        <v>0</v>
      </c>
      <c r="O219" s="153">
        <v>0</v>
      </c>
      <c r="P219" s="153">
        <v>0</v>
      </c>
      <c r="Q219" s="153">
        <v>0</v>
      </c>
      <c r="R219" s="153">
        <v>0</v>
      </c>
    </row>
    <row r="220" spans="1:18" ht="12.75">
      <c r="A220" s="14">
        <v>0</v>
      </c>
      <c r="B220" s="14">
        <v>0</v>
      </c>
      <c r="C220" s="14">
        <v>0</v>
      </c>
      <c r="D220" s="14" t="s">
        <v>1111</v>
      </c>
      <c r="F220" s="14" t="s">
        <v>1112</v>
      </c>
      <c r="G220" s="153">
        <v>0</v>
      </c>
      <c r="H220" s="153">
        <v>0</v>
      </c>
      <c r="I220" s="153">
        <v>0</v>
      </c>
      <c r="J220" s="153">
        <v>0</v>
      </c>
      <c r="K220" s="153">
        <v>0</v>
      </c>
      <c r="L220" s="153">
        <v>0</v>
      </c>
      <c r="M220" s="153">
        <v>0</v>
      </c>
      <c r="N220" s="153">
        <v>0</v>
      </c>
      <c r="O220" s="153">
        <v>0</v>
      </c>
      <c r="P220" s="153">
        <v>0</v>
      </c>
      <c r="Q220" s="153">
        <v>0</v>
      </c>
      <c r="R220" s="153">
        <v>0</v>
      </c>
    </row>
    <row r="221" spans="1:18" ht="12.75">
      <c r="A221" s="14">
        <v>1.8714194106277</v>
      </c>
      <c r="B221" s="14">
        <v>-920.252127268448</v>
      </c>
      <c r="C221" s="14">
        <v>1000</v>
      </c>
      <c r="D221" s="14" t="s">
        <v>1114</v>
      </c>
      <c r="E221" s="14" t="s">
        <v>570</v>
      </c>
      <c r="F221" s="14" t="s">
        <v>1115</v>
      </c>
      <c r="G221" s="153">
        <v>1.0839755797175</v>
      </c>
      <c r="H221" s="153">
        <v>0.941434051979285</v>
      </c>
      <c r="I221" s="153">
        <v>0.93964449868713</v>
      </c>
      <c r="J221" s="153">
        <v>0.941976360212038</v>
      </c>
      <c r="K221" s="153">
        <v>1.49626030766205</v>
      </c>
      <c r="L221" s="153">
        <v>1.3423366240554</v>
      </c>
      <c r="M221" s="153">
        <v>1.34028297081533</v>
      </c>
      <c r="N221" s="153">
        <v>1.34286875600173</v>
      </c>
      <c r="O221" s="153">
        <v>-0.244743570682999</v>
      </c>
      <c r="P221" s="153">
        <v>-0.282613618607911</v>
      </c>
      <c r="Q221" s="153">
        <v>-0.253411344082337</v>
      </c>
      <c r="R221" s="153">
        <v>-0.282546644204899</v>
      </c>
    </row>
    <row r="222" spans="1:18" ht="12.75">
      <c r="A222" s="14">
        <v>1.87141941031779</v>
      </c>
      <c r="B222" s="14">
        <v>-920.25212726846</v>
      </c>
      <c r="C222" s="14">
        <v>640.259138579629</v>
      </c>
      <c r="D222" s="14" t="s">
        <v>1118</v>
      </c>
      <c r="E222" s="14" t="s">
        <v>565</v>
      </c>
      <c r="F222" s="14" t="s">
        <v>1119</v>
      </c>
      <c r="G222" s="153">
        <v>1.08397557970931</v>
      </c>
      <c r="H222" s="153">
        <v>0.94143405192392</v>
      </c>
      <c r="I222" s="153">
        <v>0.939644498667235</v>
      </c>
      <c r="J222" s="153">
        <v>0.941976360176681</v>
      </c>
      <c r="K222" s="153">
        <v>1.49626030713807</v>
      </c>
      <c r="L222" s="153">
        <v>1.34233662368626</v>
      </c>
      <c r="M222" s="153">
        <v>1.34028297029078</v>
      </c>
      <c r="N222" s="153">
        <v>1.34286875519762</v>
      </c>
      <c r="O222" s="153">
        <v>-0.330285242414788</v>
      </c>
      <c r="P222" s="153">
        <v>-0.40978052193634</v>
      </c>
      <c r="Q222" s="153">
        <v>-0.350351320457662</v>
      </c>
      <c r="R222" s="153">
        <v>-0.4096168641654</v>
      </c>
    </row>
    <row r="223" spans="1:18" ht="12.75">
      <c r="A223" s="151">
        <v>1.75697724980845E-11</v>
      </c>
      <c r="B223" s="14">
        <v>0</v>
      </c>
      <c r="C223" s="14">
        <v>318.233560862599</v>
      </c>
      <c r="D223" s="14" t="s">
        <v>1120</v>
      </c>
      <c r="E223" s="14" t="s">
        <v>1121</v>
      </c>
      <c r="F223" s="14" t="s">
        <v>1122</v>
      </c>
      <c r="G223" s="153">
        <v>8.98681198109051E-13</v>
      </c>
      <c r="H223" s="153">
        <v>4.99264857821054E-12</v>
      </c>
      <c r="I223" s="153">
        <v>1.35646410568635E-12</v>
      </c>
      <c r="J223" s="153">
        <v>3.29935506522156E-12</v>
      </c>
      <c r="K223" s="153">
        <v>3.38660665060295E-11</v>
      </c>
      <c r="L223" s="153">
        <v>2.14906517407675E-11</v>
      </c>
      <c r="M223" s="153">
        <v>3.24812676390103E-11</v>
      </c>
      <c r="N223" s="153">
        <v>5.00627776733573E-11</v>
      </c>
      <c r="O223" s="153">
        <v>7.61776479875615E-15</v>
      </c>
      <c r="P223" s="153">
        <v>1.72585170381279E-15</v>
      </c>
      <c r="Q223" s="153">
        <v>6.58252241881683E-15</v>
      </c>
      <c r="R223" s="153">
        <v>1.4364366947176E-15</v>
      </c>
    </row>
    <row r="224" spans="1:18" ht="12.75">
      <c r="A224" s="151">
        <v>1.7569772498087E-11</v>
      </c>
      <c r="B224" s="14">
        <v>0</v>
      </c>
      <c r="C224" s="14">
        <v>318.233560862611</v>
      </c>
      <c r="D224" s="14" t="s">
        <v>1125</v>
      </c>
      <c r="E224" s="14" t="s">
        <v>1126</v>
      </c>
      <c r="F224" s="14" t="s">
        <v>1127</v>
      </c>
      <c r="G224" s="153">
        <v>8.98681198107749E-13</v>
      </c>
      <c r="H224" s="153">
        <v>4.99264857821034E-12</v>
      </c>
      <c r="I224" s="153">
        <v>1.3564641056849E-12</v>
      </c>
      <c r="J224" s="153">
        <v>3.29935506522381E-12</v>
      </c>
      <c r="K224" s="153">
        <v>3.38660665060312E-11</v>
      </c>
      <c r="L224" s="153">
        <v>2.1490651740758E-11</v>
      </c>
      <c r="M224" s="153">
        <v>3.24812676390023E-11</v>
      </c>
      <c r="N224" s="153">
        <v>5.00627776733608E-11</v>
      </c>
      <c r="O224" s="153">
        <v>7.61776479875613E-15</v>
      </c>
      <c r="P224" s="153">
        <v>1.72585170381279E-15</v>
      </c>
      <c r="Q224" s="153">
        <v>6.58252241881682E-15</v>
      </c>
      <c r="R224" s="153">
        <v>1.43643669471759E-15</v>
      </c>
    </row>
    <row r="225" spans="1:18" ht="12.75">
      <c r="A225" s="151">
        <v>1.01721509790443E-15</v>
      </c>
      <c r="B225" s="14">
        <v>0</v>
      </c>
      <c r="C225" s="151">
        <v>3.88970761329432E-09</v>
      </c>
      <c r="D225" s="14" t="s">
        <v>1130</v>
      </c>
      <c r="F225" s="14" t="s">
        <v>1131</v>
      </c>
      <c r="G225" s="153">
        <v>1.94639920894396E-17</v>
      </c>
      <c r="H225" s="153">
        <v>9.74271777952444E-17</v>
      </c>
      <c r="I225" s="153">
        <v>3.201512314507E-17</v>
      </c>
      <c r="J225" s="153">
        <v>7.23858353938359E-17</v>
      </c>
      <c r="K225" s="153">
        <v>2.24031184541102E-15</v>
      </c>
      <c r="L225" s="153">
        <v>1.34829915541291E-15</v>
      </c>
      <c r="M225" s="153">
        <v>2.93556340880092E-15</v>
      </c>
      <c r="N225" s="153">
        <v>4.42362158192306E-15</v>
      </c>
      <c r="O225" s="153">
        <v>1.2653271276563E-17</v>
      </c>
      <c r="P225" s="153">
        <v>2.87371945443562E-18</v>
      </c>
      <c r="Q225" s="153">
        <v>1.0892602433635E-17</v>
      </c>
      <c r="R225" s="153">
        <v>2.37434767524102E-18</v>
      </c>
    </row>
    <row r="226" spans="1:18" ht="12.75">
      <c r="A226" s="14">
        <v>0</v>
      </c>
      <c r="B226" s="14">
        <v>0</v>
      </c>
      <c r="C226" s="14">
        <v>0</v>
      </c>
      <c r="D226" s="14" t="s">
        <v>1134</v>
      </c>
      <c r="F226" s="14" t="s">
        <v>1135</v>
      </c>
      <c r="G226" s="153">
        <v>0</v>
      </c>
      <c r="H226" s="153">
        <v>0</v>
      </c>
      <c r="I226" s="153">
        <v>0</v>
      </c>
      <c r="J226" s="153">
        <v>0</v>
      </c>
      <c r="K226" s="153">
        <v>0</v>
      </c>
      <c r="L226" s="153">
        <v>0</v>
      </c>
      <c r="M226" s="153">
        <v>0</v>
      </c>
      <c r="N226" s="153">
        <v>0</v>
      </c>
      <c r="O226" s="153">
        <v>0</v>
      </c>
      <c r="P226" s="153">
        <v>0</v>
      </c>
      <c r="Q226" s="153">
        <v>0</v>
      </c>
      <c r="R226" s="153">
        <v>0</v>
      </c>
    </row>
    <row r="227" spans="1:18" ht="12.75">
      <c r="A227" s="151">
        <v>1.01721509790443E-15</v>
      </c>
      <c r="B227" s="14">
        <v>0</v>
      </c>
      <c r="C227" s="151">
        <v>3.887910657481E-09</v>
      </c>
      <c r="D227" s="14" t="s">
        <v>1136</v>
      </c>
      <c r="E227" s="14" t="s">
        <v>1137</v>
      </c>
      <c r="F227" s="14" t="s">
        <v>1138</v>
      </c>
      <c r="G227" s="153">
        <v>1.94639920894397E-17</v>
      </c>
      <c r="H227" s="153">
        <v>9.74271777952444E-17</v>
      </c>
      <c r="I227" s="153">
        <v>3.20151231450702E-17</v>
      </c>
      <c r="J227" s="153">
        <v>7.23858353938359E-17</v>
      </c>
      <c r="K227" s="153">
        <v>2.24031184541102E-15</v>
      </c>
      <c r="L227" s="153">
        <v>1.34829915541291E-15</v>
      </c>
      <c r="M227" s="153">
        <v>2.93556340880093E-15</v>
      </c>
      <c r="N227" s="153">
        <v>4.42362158192309E-15</v>
      </c>
      <c r="O227" s="153">
        <v>1.2653271276563E-17</v>
      </c>
      <c r="P227" s="153">
        <v>2.87371945443562E-18</v>
      </c>
      <c r="Q227" s="153">
        <v>1.0892602433635E-17</v>
      </c>
      <c r="R227" s="153">
        <v>2.37434767524102E-18</v>
      </c>
    </row>
    <row r="228" spans="1:18" ht="12.75">
      <c r="A228" s="14">
        <v>0</v>
      </c>
      <c r="B228" s="151">
        <v>-3.887910657481E-09</v>
      </c>
      <c r="C228" s="14">
        <v>0</v>
      </c>
      <c r="D228" s="14" t="s">
        <v>1140</v>
      </c>
      <c r="F228" s="14" t="s">
        <v>1141</v>
      </c>
      <c r="G228" s="153">
        <v>0</v>
      </c>
      <c r="H228" s="153">
        <v>0</v>
      </c>
      <c r="I228" s="153">
        <v>0</v>
      </c>
      <c r="J228" s="153">
        <v>0</v>
      </c>
      <c r="K228" s="153">
        <v>0</v>
      </c>
      <c r="L228" s="153">
        <v>0</v>
      </c>
      <c r="M228" s="153">
        <v>0</v>
      </c>
      <c r="N228" s="153">
        <v>0</v>
      </c>
      <c r="O228" s="153">
        <v>0</v>
      </c>
      <c r="P228" s="153">
        <v>0</v>
      </c>
      <c r="Q228" s="153">
        <v>0</v>
      </c>
      <c r="R228" s="153">
        <v>0</v>
      </c>
    </row>
    <row r="229" spans="1:18" ht="12.75">
      <c r="A229" s="14">
        <v>0</v>
      </c>
      <c r="B229" s="14">
        <v>0</v>
      </c>
      <c r="C229" s="14">
        <v>0</v>
      </c>
      <c r="D229" s="14" t="s">
        <v>1143</v>
      </c>
      <c r="F229" s="14" t="s">
        <v>1144</v>
      </c>
      <c r="G229" s="153">
        <v>0</v>
      </c>
      <c r="H229" s="153">
        <v>0</v>
      </c>
      <c r="I229" s="153">
        <v>0</v>
      </c>
      <c r="J229" s="153">
        <v>0</v>
      </c>
      <c r="K229" s="153">
        <v>0</v>
      </c>
      <c r="L229" s="153">
        <v>0</v>
      </c>
      <c r="M229" s="153">
        <v>0</v>
      </c>
      <c r="N229" s="153">
        <v>0</v>
      </c>
      <c r="O229" s="153">
        <v>0</v>
      </c>
      <c r="P229" s="153">
        <v>0</v>
      </c>
      <c r="Q229" s="153">
        <v>0</v>
      </c>
      <c r="R229" s="153">
        <v>0</v>
      </c>
    </row>
    <row r="230" spans="1:18" ht="12.75">
      <c r="A230" s="151">
        <v>1.60538860856082E-15</v>
      </c>
      <c r="B230" s="151">
        <v>-3.88939771752208E-09</v>
      </c>
      <c r="C230" s="14">
        <v>0</v>
      </c>
      <c r="D230" s="14" t="s">
        <v>1145</v>
      </c>
      <c r="F230" s="14" t="s">
        <v>1146</v>
      </c>
      <c r="G230" s="153">
        <v>3.91191448614984E-17</v>
      </c>
      <c r="H230" s="153">
        <v>5.95955243659984E-17</v>
      </c>
      <c r="I230" s="153">
        <v>7.92485656827316E-17</v>
      </c>
      <c r="J230" s="153">
        <v>7.8643010859835E-17</v>
      </c>
      <c r="K230" s="153">
        <v>3.91269410999041E-15</v>
      </c>
      <c r="L230" s="153">
        <v>1.95521086565473E-15</v>
      </c>
      <c r="M230" s="153">
        <v>6.20596616197176E-15</v>
      </c>
      <c r="N230" s="153">
        <v>4.96876138615947E-15</v>
      </c>
      <c r="O230" s="153">
        <v>2.10326831635702E-16</v>
      </c>
      <c r="P230" s="153">
        <v>5.15804535342685E-17</v>
      </c>
      <c r="Q230" s="153">
        <v>1.54329991690071E-16</v>
      </c>
      <c r="R230" s="153">
        <v>3.9459389120034E-17</v>
      </c>
    </row>
    <row r="231" spans="1:18" ht="12.75">
      <c r="A231" s="14">
        <v>0</v>
      </c>
      <c r="B231" s="14">
        <v>0</v>
      </c>
      <c r="C231" s="14">
        <v>0</v>
      </c>
      <c r="D231" s="14" t="s">
        <v>1148</v>
      </c>
      <c r="F231" s="14" t="s">
        <v>1149</v>
      </c>
      <c r="G231" s="153">
        <v>0</v>
      </c>
      <c r="H231" s="153">
        <v>0</v>
      </c>
      <c r="I231" s="153">
        <v>0</v>
      </c>
      <c r="J231" s="153">
        <v>0</v>
      </c>
      <c r="K231" s="153">
        <v>0</v>
      </c>
      <c r="L231" s="153">
        <v>0</v>
      </c>
      <c r="M231" s="153">
        <v>0</v>
      </c>
      <c r="N231" s="153">
        <v>0</v>
      </c>
      <c r="O231" s="153">
        <v>0</v>
      </c>
      <c r="P231" s="153">
        <v>0</v>
      </c>
      <c r="Q231" s="153">
        <v>0</v>
      </c>
      <c r="R231" s="153">
        <v>0</v>
      </c>
    </row>
    <row r="232" spans="1:18" ht="12.75">
      <c r="A232" s="14">
        <v>0</v>
      </c>
      <c r="B232" s="14">
        <v>0</v>
      </c>
      <c r="C232" s="14">
        <v>0</v>
      </c>
      <c r="D232" s="14" t="s">
        <v>1151</v>
      </c>
      <c r="F232" s="14" t="s">
        <v>1152</v>
      </c>
      <c r="G232" s="153">
        <v>0</v>
      </c>
      <c r="H232" s="153">
        <v>0</v>
      </c>
      <c r="I232" s="153">
        <v>0</v>
      </c>
      <c r="J232" s="153">
        <v>0</v>
      </c>
      <c r="K232" s="153">
        <v>0</v>
      </c>
      <c r="L232" s="153">
        <v>0</v>
      </c>
      <c r="M232" s="153">
        <v>0</v>
      </c>
      <c r="N232" s="153">
        <v>0</v>
      </c>
      <c r="O232" s="153">
        <v>0</v>
      </c>
      <c r="P232" s="153">
        <v>0</v>
      </c>
      <c r="Q232" s="153">
        <v>0</v>
      </c>
      <c r="R232" s="153">
        <v>0</v>
      </c>
    </row>
    <row r="233" spans="1:18" ht="12.75">
      <c r="A233" s="151">
        <v>3.87675789826312E-12</v>
      </c>
      <c r="B233" s="14">
        <v>0</v>
      </c>
      <c r="C233" s="14">
        <v>312.837537046804</v>
      </c>
      <c r="D233" s="14" t="s">
        <v>1154</v>
      </c>
      <c r="E233" s="14" t="s">
        <v>1155</v>
      </c>
      <c r="F233" s="14" t="s">
        <v>1156</v>
      </c>
      <c r="G233" s="153">
        <v>2.06303148748088E-13</v>
      </c>
      <c r="H233" s="153">
        <v>1.14089004805145E-12</v>
      </c>
      <c r="I233" s="153">
        <v>2.98079552988625E-13</v>
      </c>
      <c r="J233" s="153">
        <v>7.59253354731967E-13</v>
      </c>
      <c r="K233" s="153">
        <v>7.30276276388306E-12</v>
      </c>
      <c r="L233" s="153">
        <v>4.63669186444634E-12</v>
      </c>
      <c r="M233" s="153">
        <v>7.08636987034381E-12</v>
      </c>
      <c r="N233" s="153">
        <v>1.09868758898001E-11</v>
      </c>
      <c r="O233" s="153">
        <v>1.90407306710851E-15</v>
      </c>
      <c r="P233" s="153">
        <v>4.30852500122359E-16</v>
      </c>
      <c r="Q233" s="153">
        <v>1.64509753416495E-15</v>
      </c>
      <c r="R233" s="153">
        <v>3.60338855743782E-16</v>
      </c>
    </row>
    <row r="234" spans="1:18" ht="12.75">
      <c r="A234" s="14">
        <v>-0.174208023496703</v>
      </c>
      <c r="B234" s="14">
        <v>-0.457385768942117</v>
      </c>
      <c r="C234" s="14">
        <v>312.754726206118</v>
      </c>
      <c r="D234" s="14" t="s">
        <v>1160</v>
      </c>
      <c r="E234" s="14" t="s">
        <v>1161</v>
      </c>
      <c r="F234" s="14" t="s">
        <v>1162</v>
      </c>
      <c r="G234" s="153">
        <v>-0.0982661138571074</v>
      </c>
      <c r="H234" s="153">
        <v>-0.087512193913426</v>
      </c>
      <c r="I234" s="153">
        <v>-0.085422108568764</v>
      </c>
      <c r="J234" s="153">
        <v>-0.0874516796635589</v>
      </c>
      <c r="K234" s="153">
        <v>-0.174208023434744</v>
      </c>
      <c r="L234" s="153">
        <v>-0.146160631022894</v>
      </c>
      <c r="M234" s="153">
        <v>-0.143314014041834</v>
      </c>
      <c r="N234" s="153">
        <v>-0.146087994614731</v>
      </c>
      <c r="O234" s="153">
        <v>-0.163752677391016</v>
      </c>
      <c r="P234" s="153">
        <v>-0.0721568720528011</v>
      </c>
      <c r="Q234" s="153">
        <v>-0.0868899851554942</v>
      </c>
      <c r="R234" s="153">
        <v>-0.0722702374392838</v>
      </c>
    </row>
    <row r="235" spans="1:18" ht="12.75">
      <c r="A235" s="14">
        <v>0.174208023500455</v>
      </c>
      <c r="B235" s="14">
        <v>-0.00971614023706024</v>
      </c>
      <c r="C235" s="14">
        <v>0.457385768942003</v>
      </c>
      <c r="D235" s="14" t="s">
        <v>1164</v>
      </c>
      <c r="E235" s="14" t="s">
        <v>612</v>
      </c>
      <c r="F235" s="14" t="s">
        <v>1165</v>
      </c>
      <c r="G235" s="153">
        <v>0.0982661138572211</v>
      </c>
      <c r="H235" s="153">
        <v>0.0875121939145628</v>
      </c>
      <c r="I235" s="153">
        <v>0.0854221085692188</v>
      </c>
      <c r="J235" s="153">
        <v>0.087451679664241</v>
      </c>
      <c r="K235" s="153">
        <v>0.174208023441906</v>
      </c>
      <c r="L235" s="153">
        <v>0.146160631027441</v>
      </c>
      <c r="M235" s="153">
        <v>0.14331401404911</v>
      </c>
      <c r="N235" s="153">
        <v>0.146087994625531</v>
      </c>
      <c r="O235" s="153">
        <v>0.163752677391016</v>
      </c>
      <c r="P235" s="153">
        <v>0.0721568720526875</v>
      </c>
      <c r="Q235" s="153">
        <v>0.0868899851553806</v>
      </c>
      <c r="R235" s="153">
        <v>0.0722702374392838</v>
      </c>
    </row>
    <row r="236" spans="1:18" ht="12.75">
      <c r="A236" s="14">
        <v>-0.00159940239097977</v>
      </c>
      <c r="B236" s="14">
        <v>-0.00159940624987484</v>
      </c>
      <c r="C236" s="14">
        <v>-0.00159940236062539</v>
      </c>
      <c r="D236" s="14" t="s">
        <v>1167</v>
      </c>
      <c r="E236" s="14" t="s">
        <v>590</v>
      </c>
      <c r="F236" s="14" t="s">
        <v>1168</v>
      </c>
      <c r="G236" s="153">
        <v>-0.00159940239154821</v>
      </c>
      <c r="H236" s="153">
        <v>-0.00155863641271025</v>
      </c>
      <c r="I236" s="153">
        <v>-0.0015638773942328</v>
      </c>
      <c r="J236" s="153">
        <v>-0.0016007404535685</v>
      </c>
      <c r="K236" s="153">
        <v>-0.00159940239177558</v>
      </c>
      <c r="L236" s="153">
        <v>-0.00155863641418818</v>
      </c>
      <c r="M236" s="153">
        <v>-0.00156387739571073</v>
      </c>
      <c r="N236" s="153">
        <v>-0.00160074045129476</v>
      </c>
      <c r="O236" s="153">
        <v>-0.00103931713795191</v>
      </c>
      <c r="P236" s="153">
        <v>-0.00073526769460841</v>
      </c>
      <c r="Q236" s="153">
        <v>-0.000908668254055555</v>
      </c>
      <c r="R236" s="153">
        <v>-0.000762263494607395</v>
      </c>
    </row>
    <row r="237" spans="1:18" ht="12.75">
      <c r="A237" s="14">
        <v>0.335807499179054</v>
      </c>
      <c r="B237" s="14">
        <v>-0.00159940624966026</v>
      </c>
      <c r="C237" s="14">
        <v>984.620951880036</v>
      </c>
      <c r="D237" s="14" t="s">
        <v>1170</v>
      </c>
      <c r="E237" s="14" t="s">
        <v>600</v>
      </c>
      <c r="F237" s="14" t="s">
        <v>1171</v>
      </c>
      <c r="G237" s="153">
        <v>0.00899080121280349</v>
      </c>
      <c r="H237" s="153">
        <v>0.00651188254801127</v>
      </c>
      <c r="I237" s="153">
        <v>0.00591605150191298</v>
      </c>
      <c r="J237" s="153">
        <v>0.00641904615577004</v>
      </c>
      <c r="K237" s="153">
        <v>0.178573796831983</v>
      </c>
      <c r="L237" s="153">
        <v>0.182711011931019</v>
      </c>
      <c r="M237" s="153">
        <v>0.182538153661653</v>
      </c>
      <c r="N237" s="153">
        <v>0.182640797920385</v>
      </c>
      <c r="O237" s="153">
        <v>-0.00103931713795191</v>
      </c>
      <c r="P237" s="153">
        <v>-0.00073526769460841</v>
      </c>
      <c r="Q237" s="153">
        <v>-0.000908668254282929</v>
      </c>
      <c r="R237" s="153">
        <v>-0.000762263494607395</v>
      </c>
    </row>
    <row r="238" spans="1:18" ht="12.75">
      <c r="A238" s="14">
        <v>0.0558969002889853</v>
      </c>
      <c r="B238" s="14">
        <v>-0.00811673398720813</v>
      </c>
      <c r="C238" s="14">
        <v>0.45898517133412</v>
      </c>
      <c r="D238" s="14" t="s">
        <v>1172</v>
      </c>
      <c r="E238" s="14" t="s">
        <v>590</v>
      </c>
      <c r="F238" s="14" t="s">
        <v>1173</v>
      </c>
      <c r="G238" s="153">
        <v>0.0305829287524375</v>
      </c>
      <c r="H238" s="153">
        <v>0.0270358282765528</v>
      </c>
      <c r="I238" s="153">
        <v>0.0263319542405042</v>
      </c>
      <c r="J238" s="153">
        <v>0.0270160980600167</v>
      </c>
      <c r="K238" s="153">
        <v>0.0558969007819314</v>
      </c>
      <c r="L238" s="153">
        <v>0.0465853088285257</v>
      </c>
      <c r="M238" s="153">
        <v>0.0456292586329709</v>
      </c>
      <c r="N238" s="153">
        <v>0.046561540143216</v>
      </c>
      <c r="O238" s="153">
        <v>0.0531725380053558</v>
      </c>
      <c r="P238" s="153">
        <v>0.0230648059865643</v>
      </c>
      <c r="Q238" s="153">
        <v>0.0277429619643498</v>
      </c>
      <c r="R238" s="153">
        <v>0.0231028211322836</v>
      </c>
    </row>
    <row r="239" spans="1:18" ht="12.75">
      <c r="A239" s="14">
        <v>0.504819864103296</v>
      </c>
      <c r="B239" s="14">
        <v>-982.496246333281</v>
      </c>
      <c r="C239" s="14">
        <v>675.279522232825</v>
      </c>
      <c r="D239" s="14" t="s">
        <v>1174</v>
      </c>
      <c r="E239" s="14" t="s">
        <v>1175</v>
      </c>
      <c r="F239" s="14" t="s">
        <v>1176</v>
      </c>
      <c r="G239" s="153">
        <v>0.0179573100040215</v>
      </c>
      <c r="H239" s="153">
        <v>0.0388024268261233</v>
      </c>
      <c r="I239" s="153">
        <v>0.0394437782107388</v>
      </c>
      <c r="J239" s="153">
        <v>0.0387762406427327</v>
      </c>
      <c r="K239" s="153">
        <v>0.268969312068975</v>
      </c>
      <c r="L239" s="153">
        <v>0.275075664363157</v>
      </c>
      <c r="M239" s="153">
        <v>0.274819770280487</v>
      </c>
      <c r="N239" s="153">
        <v>0.275016592029032</v>
      </c>
      <c r="O239" s="153">
        <v>-0.045954234345686</v>
      </c>
      <c r="P239" s="153">
        <v>-0.0423271950586467</v>
      </c>
      <c r="Q239" s="153">
        <v>-0.0491104639634158</v>
      </c>
      <c r="R239" s="153">
        <v>-0.0423275334533173</v>
      </c>
    </row>
    <row r="240" spans="1:18" ht="12.75">
      <c r="A240" s="14">
        <v>0.505801437447525</v>
      </c>
      <c r="B240" s="14">
        <v>0</v>
      </c>
      <c r="C240" s="14">
        <v>984.622551282389</v>
      </c>
      <c r="D240" s="14" t="s">
        <v>1178</v>
      </c>
      <c r="E240" s="14" t="s">
        <v>1179</v>
      </c>
      <c r="F240" s="14" t="s">
        <v>1180</v>
      </c>
      <c r="G240" s="153">
        <v>0.0122138955947034</v>
      </c>
      <c r="H240" s="153">
        <v>7.07597032724052E-08</v>
      </c>
      <c r="I240" s="153">
        <v>4.11051290665841E-08</v>
      </c>
      <c r="J240" s="153">
        <v>9.0161166929281E-08</v>
      </c>
      <c r="K240" s="153">
        <v>0.269950881263837</v>
      </c>
      <c r="L240" s="153">
        <v>0.276174643138429</v>
      </c>
      <c r="M240" s="153">
        <v>0.275922443774145</v>
      </c>
      <c r="N240" s="153">
        <v>0.276107279963923</v>
      </c>
      <c r="O240" s="153">
        <v>1.27136272887709E-15</v>
      </c>
      <c r="P240" s="153">
        <v>2.88163163997043E-16</v>
      </c>
      <c r="Q240" s="153">
        <v>1.09958726235407E-15</v>
      </c>
      <c r="R240" s="153">
        <v>2.39539082823924E-16</v>
      </c>
    </row>
    <row r="241" spans="1:18" ht="12.75">
      <c r="A241" s="14">
        <v>0.246568148212531</v>
      </c>
      <c r="B241" s="14">
        <v>-999.926304063275</v>
      </c>
      <c r="C241" s="14">
        <v>1000</v>
      </c>
      <c r="D241" s="14" t="s">
        <v>1182</v>
      </c>
      <c r="E241" s="14" t="s">
        <v>631</v>
      </c>
      <c r="F241" s="14" t="s">
        <v>1183</v>
      </c>
      <c r="G241" s="153">
        <v>-0.122079652346201</v>
      </c>
      <c r="H241" s="153">
        <v>-0.122700098393011</v>
      </c>
      <c r="I241" s="153">
        <v>-0.122631190651645</v>
      </c>
      <c r="J241" s="153">
        <v>-0.122746640925129</v>
      </c>
      <c r="K241" s="153">
        <v>0.0659123470518352</v>
      </c>
      <c r="L241" s="153">
        <v>0.0631258661264837</v>
      </c>
      <c r="M241" s="153">
        <v>0.0630683011572728</v>
      </c>
      <c r="N241" s="153">
        <v>0.0630765866042111</v>
      </c>
      <c r="O241" s="153">
        <v>-0.149641850565785</v>
      </c>
      <c r="P241" s="153">
        <v>-0.14581390612011</v>
      </c>
      <c r="Q241" s="153">
        <v>-0.14552774404126</v>
      </c>
      <c r="R241" s="153">
        <v>-0.145832417079986</v>
      </c>
    </row>
    <row r="242" spans="1:18" ht="12.75">
      <c r="A242" s="14">
        <v>0.337406901570034</v>
      </c>
      <c r="B242" s="14">
        <v>0</v>
      </c>
      <c r="C242" s="14">
        <v>984.622551282385</v>
      </c>
      <c r="D242" s="14" t="s">
        <v>1185</v>
      </c>
      <c r="E242" s="14" t="s">
        <v>1186</v>
      </c>
      <c r="F242" s="14" t="s">
        <v>1187</v>
      </c>
      <c r="G242" s="153">
        <v>0.010590203604238</v>
      </c>
      <c r="H242" s="153">
        <v>0.00807051896072152</v>
      </c>
      <c r="I242" s="153">
        <v>0.00747992889614579</v>
      </c>
      <c r="J242" s="153">
        <v>0.00801978660922486</v>
      </c>
      <c r="K242" s="153">
        <v>0.180173199223759</v>
      </c>
      <c r="L242" s="153">
        <v>0.184269648345207</v>
      </c>
      <c r="M242" s="153">
        <v>0.184102031057364</v>
      </c>
      <c r="N242" s="153">
        <v>0.184241538371566</v>
      </c>
      <c r="O242" s="153">
        <v>0</v>
      </c>
      <c r="P242" s="153">
        <v>0</v>
      </c>
      <c r="Q242" s="153">
        <v>0</v>
      </c>
      <c r="R242" s="153">
        <v>0</v>
      </c>
    </row>
    <row r="243" spans="1:18" ht="12.75">
      <c r="A243" s="14">
        <v>0.337406901570032</v>
      </c>
      <c r="B243" s="14">
        <v>0</v>
      </c>
      <c r="C243" s="14">
        <v>984.622551282381</v>
      </c>
      <c r="D243" s="14" t="s">
        <v>1188</v>
      </c>
      <c r="E243" s="14" t="s">
        <v>1189</v>
      </c>
      <c r="F243" s="14" t="s">
        <v>1190</v>
      </c>
      <c r="G243" s="153">
        <v>0.0105902036042888</v>
      </c>
      <c r="H243" s="153">
        <v>0.00807051896069105</v>
      </c>
      <c r="I243" s="153">
        <v>0.00747992889609689</v>
      </c>
      <c r="J243" s="153">
        <v>0.0080197866092942</v>
      </c>
      <c r="K243" s="153">
        <v>0.180173199223752</v>
      </c>
      <c r="L243" s="153">
        <v>0.184269648345246</v>
      </c>
      <c r="M243" s="153">
        <v>0.184102031057374</v>
      </c>
      <c r="N243" s="153">
        <v>0.184241538371671</v>
      </c>
      <c r="O243" s="153">
        <v>1.27135625766002E-15</v>
      </c>
      <c r="P243" s="153">
        <v>2.882157431593E-16</v>
      </c>
      <c r="Q243" s="153">
        <v>1.0995749971304E-15</v>
      </c>
      <c r="R243" s="153">
        <v>2.39442729137519E-16</v>
      </c>
    </row>
    <row r="244" spans="1:18" ht="12.75">
      <c r="A244" s="14">
        <v>0.867794744229399</v>
      </c>
      <c r="B244" s="14">
        <v>-802.61888016393</v>
      </c>
      <c r="C244" s="14">
        <v>689.254979938268</v>
      </c>
      <c r="D244" s="14" t="s">
        <v>1191</v>
      </c>
      <c r="E244" s="14" t="s">
        <v>575</v>
      </c>
      <c r="F244" s="14" t="s">
        <v>1192</v>
      </c>
      <c r="G244" s="153">
        <v>0.0541154921648967</v>
      </c>
      <c r="H244" s="153">
        <v>0.0753514354321396</v>
      </c>
      <c r="I244" s="153">
        <v>0.0754979569079523</v>
      </c>
      <c r="J244" s="153">
        <v>0.0752686306292389</v>
      </c>
      <c r="K244" s="153">
        <v>0.47471048989496</v>
      </c>
      <c r="L244" s="153">
        <v>0.487823802374009</v>
      </c>
      <c r="M244" s="153">
        <v>0.487496051163134</v>
      </c>
      <c r="N244" s="153">
        <v>0.487730733814942</v>
      </c>
      <c r="O244" s="153">
        <v>0.156167842423656</v>
      </c>
      <c r="P244" s="153">
        <v>0.212688053905822</v>
      </c>
      <c r="Q244" s="153">
        <v>0.206052273855561</v>
      </c>
      <c r="R244" s="153">
        <v>0.212540612046268</v>
      </c>
    </row>
    <row r="245" spans="1:18" ht="12.75">
      <c r="A245" s="151">
        <v>0.000981573336162</v>
      </c>
      <c r="B245" s="14">
        <v>-984.602144023579</v>
      </c>
      <c r="C245" s="14">
        <v>982.496246333333</v>
      </c>
      <c r="D245" s="14" t="s">
        <v>1193</v>
      </c>
      <c r="E245" s="14" t="s">
        <v>1194</v>
      </c>
      <c r="F245" s="14" t="s">
        <v>1195</v>
      </c>
      <c r="G245" s="153">
        <v>-0.0057434144094941</v>
      </c>
      <c r="H245" s="153">
        <v>-0.0388023560685724</v>
      </c>
      <c r="I245" s="153">
        <v>-0.0394437371060121</v>
      </c>
      <c r="J245" s="153">
        <v>-0.0387761504829313</v>
      </c>
      <c r="K245" s="153">
        <v>0.000981569180112274</v>
      </c>
      <c r="L245" s="153">
        <v>0.00109897876586728</v>
      </c>
      <c r="M245" s="153">
        <v>0.00110267347918124</v>
      </c>
      <c r="N245" s="153">
        <v>0.00109068791243771</v>
      </c>
      <c r="O245" s="153">
        <v>0.0459542343437533</v>
      </c>
      <c r="P245" s="153">
        <v>0.0423271950579646</v>
      </c>
      <c r="Q245" s="153">
        <v>0.049110463962279</v>
      </c>
      <c r="R245" s="153">
        <v>0.0423275334522941</v>
      </c>
    </row>
    <row r="246" spans="1:18" ht="12.75">
      <c r="A246" s="151">
        <v>4.84007440707114E-12</v>
      </c>
      <c r="B246" s="14">
        <v>0</v>
      </c>
      <c r="C246" s="14">
        <v>0.65</v>
      </c>
      <c r="D246" s="14" t="s">
        <v>1197</v>
      </c>
      <c r="E246" s="14" t="s">
        <v>1198</v>
      </c>
      <c r="F246" s="14" t="s">
        <v>1199</v>
      </c>
      <c r="G246" s="153">
        <v>5.22054777194339E-18</v>
      </c>
      <c r="H246" s="153">
        <v>5.65403924245717E-17</v>
      </c>
      <c r="I246" s="153">
        <v>2.31642788298802E-17</v>
      </c>
      <c r="J246" s="153">
        <v>5.12382394783143E-17</v>
      </c>
      <c r="K246" s="153">
        <v>9.75813965623428E-12</v>
      </c>
      <c r="L246" s="153">
        <v>6.12757434932994E-12</v>
      </c>
      <c r="M246" s="153">
        <v>9.31282156654552E-12</v>
      </c>
      <c r="N246" s="153">
        <v>1.44022541077965E-11</v>
      </c>
      <c r="O246" s="153">
        <v>1.16572645185079E-16</v>
      </c>
      <c r="P246" s="153">
        <v>2.49358122104556E-17</v>
      </c>
      <c r="Q246" s="153">
        <v>1.31244334904306E-16</v>
      </c>
      <c r="R246" s="153">
        <v>3.0607518257129E-16</v>
      </c>
    </row>
    <row r="247" spans="1:18" ht="12.75">
      <c r="A247" s="14">
        <v>-0.749903439505942</v>
      </c>
      <c r="B247" s="14">
        <v>-999.999719253574</v>
      </c>
      <c r="C247" s="14">
        <v>491.222888139954</v>
      </c>
      <c r="D247" s="14" t="s">
        <v>1202</v>
      </c>
      <c r="E247" s="14" t="s">
        <v>628</v>
      </c>
      <c r="F247" s="14" t="s">
        <v>1203</v>
      </c>
      <c r="G247" s="153">
        <v>-0.0307738133971042</v>
      </c>
      <c r="H247" s="153">
        <v>-0.0214166137370739</v>
      </c>
      <c r="I247" s="153">
        <v>-0.0211086465085372</v>
      </c>
      <c r="J247" s="153">
        <v>-0.0214359850771188</v>
      </c>
      <c r="K247" s="153">
        <v>-0.503797082900064</v>
      </c>
      <c r="L247" s="153">
        <v>-0.481501890597655</v>
      </c>
      <c r="M247" s="153">
        <v>-0.480673778611162</v>
      </c>
      <c r="N247" s="153">
        <v>-0.481520531647902</v>
      </c>
      <c r="O247" s="153">
        <v>-0.0124854393061468</v>
      </c>
      <c r="P247" s="153">
        <v>-0.00925030935979975</v>
      </c>
      <c r="Q247" s="153">
        <v>-0.0100410176637524</v>
      </c>
      <c r="R247" s="153">
        <v>-0.00928893354148385</v>
      </c>
    </row>
    <row r="248" spans="1:18" ht="12.75">
      <c r="A248" s="14">
        <v>-0.0800660215973039</v>
      </c>
      <c r="B248" s="14">
        <v>-1000</v>
      </c>
      <c r="C248" s="14">
        <v>999.926304063275</v>
      </c>
      <c r="D248" s="14" t="s">
        <v>1204</v>
      </c>
      <c r="E248" s="14" t="s">
        <v>628</v>
      </c>
      <c r="F248" s="14" t="s">
        <v>1205</v>
      </c>
      <c r="G248" s="153">
        <v>-0.0691540714618668</v>
      </c>
      <c r="H248" s="153">
        <v>-0.0648297089878724</v>
      </c>
      <c r="I248" s="153">
        <v>-0.0648948680827743</v>
      </c>
      <c r="J248" s="153">
        <v>-0.0648151270195285</v>
      </c>
      <c r="K248" s="153">
        <v>-0.0755270713029858</v>
      </c>
      <c r="L248" s="153">
        <v>-0.0706612001135909</v>
      </c>
      <c r="M248" s="153">
        <v>-0.070694741027296</v>
      </c>
      <c r="N248" s="153">
        <v>-0.0706459338903187</v>
      </c>
      <c r="O248" s="153">
        <v>-0.0558117358401659</v>
      </c>
      <c r="P248" s="153">
        <v>-0.0585381308003434</v>
      </c>
      <c r="Q248" s="153">
        <v>-0.0603900359222961</v>
      </c>
      <c r="R248" s="153">
        <v>-0.0585303498855864</v>
      </c>
    </row>
    <row r="249" spans="1:18" ht="12.75">
      <c r="A249" s="151">
        <v>8.09467357079575E-12</v>
      </c>
      <c r="B249" s="14">
        <v>0</v>
      </c>
      <c r="C249" s="14">
        <v>982.46470934259</v>
      </c>
      <c r="D249" s="14" t="s">
        <v>1206</v>
      </c>
      <c r="E249" s="14" t="s">
        <v>635</v>
      </c>
      <c r="F249" s="14" t="s">
        <v>1207</v>
      </c>
      <c r="G249" s="153">
        <v>3.65085533418084E-13</v>
      </c>
      <c r="H249" s="153">
        <v>2.07328844675581E-12</v>
      </c>
      <c r="I249" s="153">
        <v>5.38528795219393E-13</v>
      </c>
      <c r="J249" s="153">
        <v>1.37855766271155E-12</v>
      </c>
      <c r="K249" s="153">
        <v>1.47060646969921E-11</v>
      </c>
      <c r="L249" s="153">
        <v>9.50428041229833E-12</v>
      </c>
      <c r="M249" s="153">
        <v>1.44749309601467E-11</v>
      </c>
      <c r="N249" s="153">
        <v>2.23530607305341E-11</v>
      </c>
      <c r="O249" s="153">
        <v>1.95867230164009E-12</v>
      </c>
      <c r="P249" s="153">
        <v>5.55422765418469E-13</v>
      </c>
      <c r="Q249" s="153">
        <v>1.12613755382079E-12</v>
      </c>
      <c r="R249" s="153">
        <v>9.1602620304744E-13</v>
      </c>
    </row>
    <row r="250" spans="1:18" ht="12.75">
      <c r="A250" s="151">
        <v>3.09822471334209E-10</v>
      </c>
      <c r="B250" s="14">
        <v>0</v>
      </c>
      <c r="C250" s="14">
        <v>1000</v>
      </c>
      <c r="D250" s="14" t="s">
        <v>1208</v>
      </c>
      <c r="E250" s="14" t="s">
        <v>570</v>
      </c>
      <c r="F250" s="14" t="s">
        <v>1209</v>
      </c>
      <c r="G250" s="153">
        <v>8.15878966139474E-12</v>
      </c>
      <c r="H250" s="153">
        <v>5.54272345705545E-11</v>
      </c>
      <c r="I250" s="153">
        <v>1.98643530084855E-11</v>
      </c>
      <c r="J250" s="153">
        <v>3.54097668131336E-11</v>
      </c>
      <c r="K250" s="153">
        <v>5.23936539202735E-10</v>
      </c>
      <c r="L250" s="153">
        <v>3.69223825461233E-10</v>
      </c>
      <c r="M250" s="153">
        <v>5.24581098506236E-10</v>
      </c>
      <c r="N250" s="153">
        <v>8.04055796424233E-10</v>
      </c>
      <c r="O250" s="153">
        <v>0.0855416717317894</v>
      </c>
      <c r="P250" s="153">
        <v>0.127166903328488</v>
      </c>
      <c r="Q250" s="153">
        <v>0.0969399763755779</v>
      </c>
      <c r="R250" s="153">
        <v>0.127070219960572</v>
      </c>
    </row>
    <row r="251" spans="1:18" ht="12.75">
      <c r="A251" s="14">
        <v>1.87141941032223</v>
      </c>
      <c r="B251" s="14">
        <v>-779.140900065476</v>
      </c>
      <c r="C251" s="14">
        <v>640.259138579632</v>
      </c>
      <c r="D251" s="14" t="s">
        <v>1211</v>
      </c>
      <c r="E251" s="14" t="s">
        <v>638</v>
      </c>
      <c r="F251" s="14" t="s">
        <v>1212</v>
      </c>
      <c r="G251" s="153">
        <v>1.08397557970954</v>
      </c>
      <c r="H251" s="153">
        <v>0.941434051925057</v>
      </c>
      <c r="I251" s="153">
        <v>0.939644498667576</v>
      </c>
      <c r="J251" s="153">
        <v>0.941976360177363</v>
      </c>
      <c r="K251" s="153">
        <v>1.49626030714568</v>
      </c>
      <c r="L251" s="153">
        <v>1.34233662369126</v>
      </c>
      <c r="M251" s="153">
        <v>1.3402829702984</v>
      </c>
      <c r="N251" s="153">
        <v>1.34286875520945</v>
      </c>
      <c r="O251" s="153">
        <v>-0.330285242414788</v>
      </c>
      <c r="P251" s="153">
        <v>-0.40978052193634</v>
      </c>
      <c r="Q251" s="153">
        <v>-0.350351320457548</v>
      </c>
      <c r="R251" s="153">
        <v>-0.4096168641654</v>
      </c>
    </row>
    <row r="252" spans="1:18" ht="12.75">
      <c r="A252" s="14">
        <v>1.87141941032223</v>
      </c>
      <c r="B252" s="14">
        <v>-779.140900065542</v>
      </c>
      <c r="C252" s="14">
        <v>640.259138579641</v>
      </c>
      <c r="D252" s="14" t="s">
        <v>1213</v>
      </c>
      <c r="E252" s="14" t="s">
        <v>642</v>
      </c>
      <c r="F252" s="14" t="s">
        <v>1214</v>
      </c>
      <c r="G252" s="153">
        <v>1.08397557970954</v>
      </c>
      <c r="H252" s="153">
        <v>0.941434051925057</v>
      </c>
      <c r="I252" s="153">
        <v>0.939644498667576</v>
      </c>
      <c r="J252" s="153">
        <v>0.941976360177363</v>
      </c>
      <c r="K252" s="153">
        <v>1.49626030714568</v>
      </c>
      <c r="L252" s="153">
        <v>1.34233662369115</v>
      </c>
      <c r="M252" s="153">
        <v>1.3402829702984</v>
      </c>
      <c r="N252" s="153">
        <v>1.34286875520945</v>
      </c>
      <c r="O252" s="153">
        <v>-0.330285242414788</v>
      </c>
      <c r="P252" s="153">
        <v>-0.40978052193634</v>
      </c>
      <c r="Q252" s="153">
        <v>-0.350351320457548</v>
      </c>
      <c r="R252" s="153">
        <v>-0.4096168641654</v>
      </c>
    </row>
    <row r="253" spans="1:18" ht="12.75">
      <c r="A253" s="151">
        <v>8.68974485474934E-12</v>
      </c>
      <c r="B253" s="14">
        <v>0</v>
      </c>
      <c r="C253" s="14">
        <v>472.335288906919</v>
      </c>
      <c r="D253" s="14" t="s">
        <v>1215</v>
      </c>
      <c r="E253" s="14" t="s">
        <v>1216</v>
      </c>
      <c r="F253" s="14" t="s">
        <v>1217</v>
      </c>
      <c r="G253" s="153">
        <v>5.31338384286284E-13</v>
      </c>
      <c r="H253" s="153">
        <v>2.7651523233578E-12</v>
      </c>
      <c r="I253" s="153">
        <v>8.62916830109284E-13</v>
      </c>
      <c r="J253" s="153">
        <v>1.80546909383935E-12</v>
      </c>
      <c r="K253" s="153">
        <v>1.90108583541701E-11</v>
      </c>
      <c r="L253" s="153">
        <v>1.16821640808762E-11</v>
      </c>
      <c r="M253" s="153">
        <v>1.72513969190455E-11</v>
      </c>
      <c r="N253" s="153">
        <v>2.6498759411382E-11</v>
      </c>
      <c r="O253" s="153">
        <v>7.9829242844773E-12</v>
      </c>
      <c r="P253" s="153">
        <v>1.39186106527551E-12</v>
      </c>
      <c r="Q253" s="153">
        <v>2.27218910072733E-12</v>
      </c>
      <c r="R253" s="153">
        <v>2.67871131540066E-12</v>
      </c>
    </row>
    <row r="254" spans="1:18" ht="12.75">
      <c r="A254" s="151">
        <v>8.5669820347552E-12</v>
      </c>
      <c r="B254" s="14">
        <v>0</v>
      </c>
      <c r="C254" s="14">
        <v>598.256924395494</v>
      </c>
      <c r="D254" s="14" t="s">
        <v>1219</v>
      </c>
      <c r="E254" s="14" t="s">
        <v>1216</v>
      </c>
      <c r="F254" s="14" t="s">
        <v>1220</v>
      </c>
      <c r="G254" s="153">
        <v>5.19007818108041E-13</v>
      </c>
      <c r="H254" s="153">
        <v>2.63243605684907E-12</v>
      </c>
      <c r="I254" s="153">
        <v>7.15141661964944E-13</v>
      </c>
      <c r="J254" s="153">
        <v>1.7429428835437E-12</v>
      </c>
      <c r="K254" s="153">
        <v>1.81129805738356E-11</v>
      </c>
      <c r="L254" s="153">
        <v>1.11759286794608E-11</v>
      </c>
      <c r="M254" s="153">
        <v>1.67982268387958E-11</v>
      </c>
      <c r="N254" s="153">
        <v>2.57950627717508E-11</v>
      </c>
      <c r="O254" s="153">
        <v>7.58760032662204E-12</v>
      </c>
      <c r="P254" s="153">
        <v>1.32670984640634E-12</v>
      </c>
      <c r="Q254" s="153">
        <v>2.2369765381769E-12</v>
      </c>
      <c r="R254" s="153">
        <v>2.30019680138169E-12</v>
      </c>
    </row>
    <row r="255" spans="1:18" ht="12.75">
      <c r="A255" s="151">
        <v>8.58084441387552E-12</v>
      </c>
      <c r="B255" s="14">
        <v>0</v>
      </c>
      <c r="C255" s="14">
        <v>598.256924395467</v>
      </c>
      <c r="D255" s="14" t="s">
        <v>1221</v>
      </c>
      <c r="E255" s="14" t="s">
        <v>1216</v>
      </c>
      <c r="F255" s="14" t="s">
        <v>1222</v>
      </c>
      <c r="G255" s="153">
        <v>5.21079089245489E-13</v>
      </c>
      <c r="H255" s="153">
        <v>2.6350579323077E-12</v>
      </c>
      <c r="I255" s="153">
        <v>7.18284878040041E-13</v>
      </c>
      <c r="J255" s="153">
        <v>1.74788344071706E-12</v>
      </c>
      <c r="K255" s="153">
        <v>1.81646914322882E-11</v>
      </c>
      <c r="L255" s="153">
        <v>1.12062388992753E-11</v>
      </c>
      <c r="M255" s="153">
        <v>1.68227770908173E-11</v>
      </c>
      <c r="N255" s="153">
        <v>2.58374527843005E-11</v>
      </c>
      <c r="O255" s="153">
        <v>7.77246354575519E-12</v>
      </c>
      <c r="P255" s="153">
        <v>1.3525014168095E-12</v>
      </c>
      <c r="Q255" s="153">
        <v>2.23879286568155E-12</v>
      </c>
      <c r="R255" s="153">
        <v>2.45482080451049E-12</v>
      </c>
    </row>
    <row r="256" spans="1:18" ht="12.75">
      <c r="A256" s="151">
        <v>1.3555323935088E-11</v>
      </c>
      <c r="B256" s="14">
        <v>0</v>
      </c>
      <c r="C256" s="14">
        <v>424.311418339004</v>
      </c>
      <c r="D256" s="14" t="s">
        <v>1223</v>
      </c>
      <c r="E256" s="14" t="s">
        <v>1216</v>
      </c>
      <c r="F256" s="14" t="s">
        <v>1224</v>
      </c>
      <c r="G256" s="153">
        <v>1.71406527468757E-12</v>
      </c>
      <c r="H256" s="153">
        <v>4.11975082545832E-12</v>
      </c>
      <c r="I256" s="153">
        <v>1.12850420780488E-12</v>
      </c>
      <c r="J256" s="153">
        <v>2.69558369968283E-12</v>
      </c>
      <c r="K256" s="153">
        <v>2.10298525210155E-11</v>
      </c>
      <c r="L256" s="153">
        <v>1.28296363000611E-11</v>
      </c>
      <c r="M256" s="153">
        <v>1.84836492358667E-11</v>
      </c>
      <c r="N256" s="153">
        <v>3.12150253719037E-11</v>
      </c>
      <c r="O256" s="153">
        <v>7.52276093756316E-12</v>
      </c>
      <c r="P256" s="153">
        <v>1.32274529183557E-12</v>
      </c>
      <c r="Q256" s="153">
        <v>2.24812686934605E-12</v>
      </c>
      <c r="R256" s="153">
        <v>2.19720771333981E-12</v>
      </c>
    </row>
    <row r="257" spans="1:18" ht="12.75">
      <c r="A257" s="151">
        <v>1.41212151393306E-11</v>
      </c>
      <c r="B257" s="14">
        <v>0</v>
      </c>
      <c r="C257" s="14">
        <v>424.311418173013</v>
      </c>
      <c r="D257" s="14" t="s">
        <v>1225</v>
      </c>
      <c r="E257" s="14" t="s">
        <v>1216</v>
      </c>
      <c r="F257" s="14" t="s">
        <v>1226</v>
      </c>
      <c r="G257" s="153">
        <v>1.73306830896646E-12</v>
      </c>
      <c r="H257" s="153">
        <v>4.38215599235154E-12</v>
      </c>
      <c r="I257" s="153">
        <v>1.2071031142918E-12</v>
      </c>
      <c r="J257" s="153">
        <v>3.22059768479909E-12</v>
      </c>
      <c r="K257" s="153">
        <v>2.2216183204224E-11</v>
      </c>
      <c r="L257" s="153">
        <v>1.38600047936961E-11</v>
      </c>
      <c r="M257" s="153">
        <v>1.92317196686543E-11</v>
      </c>
      <c r="N257" s="153">
        <v>3.2159682236052E-11</v>
      </c>
      <c r="O257" s="153">
        <v>7.66512385700245E-12</v>
      </c>
      <c r="P257" s="153">
        <v>1.31944122883823E-12</v>
      </c>
      <c r="Q257" s="153">
        <v>2.25056442906663E-12</v>
      </c>
      <c r="R257" s="153">
        <v>2.24615571696354E-12</v>
      </c>
    </row>
    <row r="258" spans="1:18" ht="12.75">
      <c r="A258" s="14">
        <v>0</v>
      </c>
      <c r="B258" s="14">
        <v>0</v>
      </c>
      <c r="C258" s="14">
        <v>0</v>
      </c>
      <c r="D258" s="14" t="s">
        <v>1227</v>
      </c>
      <c r="E258" s="14" t="s">
        <v>1216</v>
      </c>
      <c r="F258" s="14" t="s">
        <v>1228</v>
      </c>
      <c r="G258" s="153">
        <v>0</v>
      </c>
      <c r="H258" s="153">
        <v>0</v>
      </c>
      <c r="I258" s="153">
        <v>0</v>
      </c>
      <c r="J258" s="153">
        <v>0</v>
      </c>
      <c r="K258" s="153">
        <v>0</v>
      </c>
      <c r="L258" s="153">
        <v>0</v>
      </c>
      <c r="M258" s="153">
        <v>0</v>
      </c>
      <c r="N258" s="153">
        <v>0</v>
      </c>
      <c r="O258" s="153">
        <v>0</v>
      </c>
      <c r="P258" s="153">
        <v>0</v>
      </c>
      <c r="Q258" s="153">
        <v>0</v>
      </c>
      <c r="R258" s="153">
        <v>0</v>
      </c>
    </row>
    <row r="259" spans="1:18" ht="12.75">
      <c r="A259" s="14">
        <v>0</v>
      </c>
      <c r="B259" s="14">
        <v>0</v>
      </c>
      <c r="C259" s="14">
        <v>0</v>
      </c>
      <c r="D259" s="14" t="s">
        <v>1229</v>
      </c>
      <c r="F259" s="14" t="s">
        <v>1230</v>
      </c>
      <c r="G259" s="153">
        <v>0</v>
      </c>
      <c r="H259" s="153">
        <v>0</v>
      </c>
      <c r="I259" s="153">
        <v>0</v>
      </c>
      <c r="J259" s="153">
        <v>0</v>
      </c>
      <c r="K259" s="153">
        <v>0</v>
      </c>
      <c r="L259" s="153">
        <v>0</v>
      </c>
      <c r="M259" s="153">
        <v>0</v>
      </c>
      <c r="N259" s="153">
        <v>0</v>
      </c>
      <c r="O259" s="153">
        <v>0</v>
      </c>
      <c r="P259" s="153">
        <v>0</v>
      </c>
      <c r="Q259" s="153">
        <v>0</v>
      </c>
      <c r="R259" s="153">
        <v>0</v>
      </c>
    </row>
    <row r="260" spans="1:18" ht="12.75">
      <c r="A260" s="151">
        <v>1.86022043384042E-10</v>
      </c>
      <c r="B260" s="14">
        <v>0</v>
      </c>
      <c r="C260" s="14">
        <v>244.66671399573</v>
      </c>
      <c r="D260" s="14" t="s">
        <v>1231</v>
      </c>
      <c r="F260" s="14" t="s">
        <v>1232</v>
      </c>
      <c r="G260" s="153">
        <v>0.303542255102159</v>
      </c>
      <c r="H260" s="153">
        <v>0.187144408041685</v>
      </c>
      <c r="I260" s="153">
        <v>0.185679741776219</v>
      </c>
      <c r="J260" s="153">
        <v>0.187137498063039</v>
      </c>
      <c r="K260" s="153">
        <v>0.0992840375400001</v>
      </c>
      <c r="L260" s="153">
        <v>1.08875820538002E-08</v>
      </c>
      <c r="M260" s="153">
        <v>1.33190109138196E-08</v>
      </c>
      <c r="N260" s="153">
        <v>1.89285948430563E-08</v>
      </c>
      <c r="O260" s="153">
        <v>6.36973937118139E-16</v>
      </c>
      <c r="P260" s="153">
        <v>1.44168527774899E-16</v>
      </c>
      <c r="Q260" s="153">
        <v>5.51362558566809E-16</v>
      </c>
      <c r="R260" s="153">
        <v>1.20062075663929E-16</v>
      </c>
    </row>
    <row r="261" spans="1:18" ht="12.75">
      <c r="A261" s="14">
        <v>0</v>
      </c>
      <c r="B261" s="14">
        <v>0</v>
      </c>
      <c r="C261" s="14">
        <v>0</v>
      </c>
      <c r="D261" s="14" t="s">
        <v>1234</v>
      </c>
      <c r="E261" s="14" t="s">
        <v>1235</v>
      </c>
      <c r="F261" s="14" t="s">
        <v>1236</v>
      </c>
      <c r="G261" s="153">
        <v>0</v>
      </c>
      <c r="H261" s="153">
        <v>0</v>
      </c>
      <c r="I261" s="153">
        <v>0</v>
      </c>
      <c r="J261" s="153">
        <v>0</v>
      </c>
      <c r="K261" s="153">
        <v>0</v>
      </c>
      <c r="L261" s="153">
        <v>0</v>
      </c>
      <c r="M261" s="153">
        <v>0</v>
      </c>
      <c r="N261" s="153">
        <v>0</v>
      </c>
      <c r="O261" s="153">
        <v>0</v>
      </c>
      <c r="P261" s="153">
        <v>0</v>
      </c>
      <c r="Q261" s="153">
        <v>0</v>
      </c>
      <c r="R261" s="153">
        <v>0</v>
      </c>
    </row>
    <row r="262" spans="1:18" ht="12.75">
      <c r="A262" s="14">
        <v>-0.37014227561508</v>
      </c>
      <c r="B262" s="14">
        <v>-606.619848203531</v>
      </c>
      <c r="C262" s="14">
        <v>377.420283049669</v>
      </c>
      <c r="D262" s="14" t="s">
        <v>1237</v>
      </c>
      <c r="E262" s="14" t="s">
        <v>1238</v>
      </c>
      <c r="F262" s="14" t="s">
        <v>1239</v>
      </c>
      <c r="G262" s="153">
        <v>-0.446084185179415</v>
      </c>
      <c r="H262" s="153">
        <v>-0.506468571637356</v>
      </c>
      <c r="I262" s="153">
        <v>-0.50876768143803</v>
      </c>
      <c r="J262" s="153">
        <v>-0.50627903645261</v>
      </c>
      <c r="K262" s="153">
        <v>-0.370142275979446</v>
      </c>
      <c r="L262" s="153">
        <v>-0.447820134794938</v>
      </c>
      <c r="M262" s="153">
        <v>-0.45087577626441</v>
      </c>
      <c r="N262" s="153">
        <v>-0.447642721982447</v>
      </c>
      <c r="O262" s="153">
        <v>-0.226935612681131</v>
      </c>
      <c r="P262" s="153">
        <v>-0.15763141134812</v>
      </c>
      <c r="Q262" s="153">
        <v>-0.186650483371636</v>
      </c>
      <c r="R262" s="153">
        <v>-0.157719787420887</v>
      </c>
    </row>
    <row r="263" spans="1:18" ht="12.75">
      <c r="A263" s="14">
        <v>1.51266687833267</v>
      </c>
      <c r="B263" s="14">
        <v>0</v>
      </c>
      <c r="C263" s="14">
        <v>200.064644296785</v>
      </c>
      <c r="D263" s="14" t="s">
        <v>1240</v>
      </c>
      <c r="E263" s="14" t="s">
        <v>496</v>
      </c>
      <c r="F263" s="14" t="s">
        <v>1241</v>
      </c>
      <c r="G263" s="153">
        <v>0.497622701928356</v>
      </c>
      <c r="H263" s="153">
        <v>0.549159805636523</v>
      </c>
      <c r="I263" s="153">
        <v>0.551721683908584</v>
      </c>
      <c r="J263" s="153">
        <v>0.54903314689702</v>
      </c>
      <c r="K263" s="153">
        <v>1.03822373827344</v>
      </c>
      <c r="L263" s="153">
        <v>1.07855833780457</v>
      </c>
      <c r="M263" s="153">
        <v>1.08014797924121</v>
      </c>
      <c r="N263" s="153">
        <v>1.07842670728463</v>
      </c>
      <c r="O263" s="153">
        <v>0.434345775848997</v>
      </c>
      <c r="P263" s="153">
        <v>0.41635579251964</v>
      </c>
      <c r="Q263" s="153">
        <v>0.446397090081761</v>
      </c>
      <c r="R263" s="153">
        <v>0.416328539798295</v>
      </c>
    </row>
    <row r="264" spans="1:18" ht="12.75">
      <c r="A264" s="14">
        <v>1.51893959522604</v>
      </c>
      <c r="B264" s="14">
        <v>0</v>
      </c>
      <c r="C264" s="14">
        <v>244.666713995725</v>
      </c>
      <c r="D264" s="14" t="s">
        <v>1245</v>
      </c>
      <c r="E264" s="14" t="s">
        <v>1246</v>
      </c>
      <c r="F264" s="14" t="s">
        <v>1247</v>
      </c>
      <c r="G264" s="153">
        <v>0.807437673722802</v>
      </c>
      <c r="H264" s="153">
        <v>0.742535791034583</v>
      </c>
      <c r="I264" s="153">
        <v>0.743773174413279</v>
      </c>
      <c r="J264" s="153">
        <v>0.742422147388804</v>
      </c>
      <c r="K264" s="153">
        <v>1.14378049264459</v>
      </c>
      <c r="L264" s="153">
        <v>1.08478992608484</v>
      </c>
      <c r="M264" s="153">
        <v>1.08651974138336</v>
      </c>
      <c r="N264" s="153">
        <v>1.0846782287776</v>
      </c>
      <c r="O264" s="153">
        <v>0.434345775848422</v>
      </c>
      <c r="P264" s="153">
        <v>0.416355792519677</v>
      </c>
      <c r="Q264" s="153">
        <v>0.446397090081957</v>
      </c>
      <c r="R264" s="153">
        <v>0.416328539799052</v>
      </c>
    </row>
    <row r="265" spans="1:18" ht="12.75">
      <c r="A265" s="14">
        <v>1.51893959522604</v>
      </c>
      <c r="B265" s="14">
        <v>0</v>
      </c>
      <c r="C265" s="14">
        <v>244.666713995725</v>
      </c>
      <c r="D265" s="14" t="s">
        <v>1250</v>
      </c>
      <c r="E265" s="14" t="s">
        <v>1251</v>
      </c>
      <c r="F265" s="14" t="s">
        <v>1252</v>
      </c>
      <c r="G265" s="153">
        <v>0.807437673722802</v>
      </c>
      <c r="H265" s="153">
        <v>0.742535791034583</v>
      </c>
      <c r="I265" s="153">
        <v>0.743773174413279</v>
      </c>
      <c r="J265" s="153">
        <v>0.742422147388804</v>
      </c>
      <c r="K265" s="153">
        <v>1.14378049264459</v>
      </c>
      <c r="L265" s="153">
        <v>1.08478992608484</v>
      </c>
      <c r="M265" s="153">
        <v>1.08651974138336</v>
      </c>
      <c r="N265" s="153">
        <v>1.0846782287776</v>
      </c>
      <c r="O265" s="153">
        <v>0.434345775848422</v>
      </c>
      <c r="P265" s="153">
        <v>0.416355792519677</v>
      </c>
      <c r="Q265" s="153">
        <v>0.446397090081953</v>
      </c>
      <c r="R265" s="153">
        <v>0.416328539799052</v>
      </c>
    </row>
    <row r="266" spans="1:18" ht="12.75">
      <c r="A266" s="14">
        <v>7.65718718991829</v>
      </c>
      <c r="B266" s="14">
        <v>0</v>
      </c>
      <c r="C266" s="14">
        <v>1000</v>
      </c>
      <c r="D266" s="14" t="s">
        <v>1255</v>
      </c>
      <c r="E266" s="14" t="s">
        <v>1256</v>
      </c>
      <c r="F266" s="14" t="s">
        <v>1257</v>
      </c>
      <c r="G266" s="153">
        <v>3.42289397335285</v>
      </c>
      <c r="H266" s="153">
        <v>3.33116048912526</v>
      </c>
      <c r="I266" s="153">
        <v>3.34001399368296</v>
      </c>
      <c r="J266" s="153">
        <v>3.33059697863055</v>
      </c>
      <c r="K266" s="153">
        <v>5.58282360205737</v>
      </c>
      <c r="L266" s="153">
        <v>5.47693195470848</v>
      </c>
      <c r="M266" s="153">
        <v>5.48456700728916</v>
      </c>
      <c r="N266" s="153">
        <v>5.47636250099063</v>
      </c>
      <c r="O266" s="153">
        <v>2.17519600349166</v>
      </c>
      <c r="P266" s="153">
        <v>2.0842104323503</v>
      </c>
      <c r="Q266" s="153">
        <v>2.23499034157341</v>
      </c>
      <c r="R266" s="153">
        <v>2.08409398420433</v>
      </c>
    </row>
    <row r="267" spans="1:18" ht="12.75">
      <c r="A267" s="14">
        <v>0</v>
      </c>
      <c r="B267" s="14">
        <v>0</v>
      </c>
      <c r="C267" s="14">
        <v>0</v>
      </c>
      <c r="D267" s="14" t="s">
        <v>1258</v>
      </c>
      <c r="E267" s="14" t="s">
        <v>1259</v>
      </c>
      <c r="F267" s="14" t="s">
        <v>1260</v>
      </c>
      <c r="G267" s="153">
        <v>0</v>
      </c>
      <c r="H267" s="153">
        <v>0</v>
      </c>
      <c r="I267" s="153">
        <v>0</v>
      </c>
      <c r="J267" s="153">
        <v>0</v>
      </c>
      <c r="K267" s="153">
        <v>0</v>
      </c>
      <c r="L267" s="153">
        <v>0</v>
      </c>
      <c r="M267" s="153">
        <v>0</v>
      </c>
      <c r="N267" s="153">
        <v>0</v>
      </c>
      <c r="O267" s="153">
        <v>0</v>
      </c>
      <c r="P267" s="153">
        <v>0</v>
      </c>
      <c r="Q267" s="153">
        <v>0</v>
      </c>
      <c r="R267" s="153">
        <v>0</v>
      </c>
    </row>
    <row r="268" spans="1:18" ht="12.75">
      <c r="A268" s="14">
        <v>0</v>
      </c>
      <c r="B268" s="14">
        <v>0</v>
      </c>
      <c r="C268" s="14">
        <v>0</v>
      </c>
      <c r="D268" s="14" t="s">
        <v>1262</v>
      </c>
      <c r="E268" s="14" t="s">
        <v>1263</v>
      </c>
      <c r="F268" s="14" t="s">
        <v>1264</v>
      </c>
      <c r="G268" s="153">
        <v>0</v>
      </c>
      <c r="H268" s="153">
        <v>0</v>
      </c>
      <c r="I268" s="153">
        <v>0</v>
      </c>
      <c r="J268" s="153">
        <v>0</v>
      </c>
      <c r="K268" s="153">
        <v>0</v>
      </c>
      <c r="L268" s="153">
        <v>0</v>
      </c>
      <c r="M268" s="153">
        <v>0</v>
      </c>
      <c r="N268" s="153">
        <v>0</v>
      </c>
      <c r="O268" s="153">
        <v>0</v>
      </c>
      <c r="P268" s="153">
        <v>0</v>
      </c>
      <c r="Q268" s="153">
        <v>0</v>
      </c>
      <c r="R268" s="153">
        <v>0</v>
      </c>
    </row>
    <row r="269" spans="1:18" ht="12.75">
      <c r="A269" s="14">
        <v>7.53508004970433</v>
      </c>
      <c r="B269" s="14">
        <v>-238.159831536906</v>
      </c>
      <c r="C269" s="14">
        <v>1000</v>
      </c>
      <c r="D269" s="14" t="s">
        <v>1266</v>
      </c>
      <c r="E269" s="14" t="s">
        <v>1267</v>
      </c>
      <c r="F269" s="14" t="s">
        <v>1268</v>
      </c>
      <c r="G269" s="153">
        <v>3.44018503157462</v>
      </c>
      <c r="H269" s="153">
        <v>3.35489258291261</v>
      </c>
      <c r="I269" s="153">
        <v>3.36382588767435</v>
      </c>
      <c r="J269" s="153">
        <v>3.35421301055384</v>
      </c>
      <c r="K269" s="153">
        <v>5.46071646196583</v>
      </c>
      <c r="L269" s="153">
        <v>5.38024005639511</v>
      </c>
      <c r="M269" s="153">
        <v>5.389457457351</v>
      </c>
      <c r="N269" s="153">
        <v>5.37955821828688</v>
      </c>
      <c r="O269" s="153">
        <v>2.55747201059193</v>
      </c>
      <c r="P269" s="153">
        <v>2.57885524661537</v>
      </c>
      <c r="Q269" s="153">
        <v>2.72630167778993</v>
      </c>
      <c r="R269" s="153">
        <v>2.57838537193288</v>
      </c>
    </row>
    <row r="270" spans="1:18" ht="12.75">
      <c r="A270" s="14">
        <v>0</v>
      </c>
      <c r="B270" s="14">
        <v>0</v>
      </c>
      <c r="C270" s="14">
        <v>0</v>
      </c>
      <c r="D270" s="14" t="s">
        <v>1270</v>
      </c>
      <c r="F270" s="14" t="s">
        <v>1271</v>
      </c>
      <c r="G270" s="153">
        <v>0</v>
      </c>
      <c r="H270" s="153">
        <v>0</v>
      </c>
      <c r="I270" s="153">
        <v>0</v>
      </c>
      <c r="J270" s="153">
        <v>0</v>
      </c>
      <c r="K270" s="153">
        <v>0</v>
      </c>
      <c r="L270" s="153">
        <v>0</v>
      </c>
      <c r="M270" s="153">
        <v>0</v>
      </c>
      <c r="N270" s="153">
        <v>0</v>
      </c>
      <c r="O270" s="153">
        <v>0</v>
      </c>
      <c r="P270" s="153">
        <v>0</v>
      </c>
      <c r="Q270" s="153">
        <v>0</v>
      </c>
      <c r="R270" s="153">
        <v>0</v>
      </c>
    </row>
    <row r="271" spans="1:18" ht="12.75">
      <c r="A271" s="151">
        <v>1.36930193383749E-11</v>
      </c>
      <c r="B271" s="14">
        <v>0</v>
      </c>
      <c r="C271" s="14">
        <v>318.233560862608</v>
      </c>
      <c r="D271" s="14" t="s">
        <v>1273</v>
      </c>
      <c r="E271" s="14" t="s">
        <v>1274</v>
      </c>
      <c r="F271" s="14" t="s">
        <v>1275</v>
      </c>
      <c r="G271" s="153">
        <v>6.92378132862233E-13</v>
      </c>
      <c r="H271" s="153">
        <v>3.8517600997062E-12</v>
      </c>
      <c r="I271" s="153">
        <v>1.05838570568457E-12</v>
      </c>
      <c r="J271" s="153">
        <v>2.54010302080691E-12</v>
      </c>
      <c r="K271" s="153">
        <v>2.65633381996291E-11</v>
      </c>
      <c r="L271" s="153">
        <v>1.68540029736142E-11</v>
      </c>
      <c r="M271" s="153">
        <v>2.53949424370681E-11</v>
      </c>
      <c r="N271" s="153">
        <v>3.90759522379369E-11</v>
      </c>
      <c r="O271" s="153">
        <v>5.71400711945434E-15</v>
      </c>
      <c r="P271" s="153">
        <v>1.29510698392769E-15</v>
      </c>
      <c r="Q271" s="153">
        <v>4.93743986514763E-15</v>
      </c>
      <c r="R271" s="153">
        <v>1.07708805053644E-15</v>
      </c>
    </row>
    <row r="272" spans="1:18" ht="12.75">
      <c r="A272" s="151">
        <v>1.36930193383734E-11</v>
      </c>
      <c r="B272" s="14">
        <v>0</v>
      </c>
      <c r="C272" s="14">
        <v>318.233560862608</v>
      </c>
      <c r="D272" s="14" t="s">
        <v>1276</v>
      </c>
      <c r="F272" s="14" t="s">
        <v>1277</v>
      </c>
      <c r="G272" s="153">
        <v>6.92378132863138E-13</v>
      </c>
      <c r="H272" s="153">
        <v>3.85176009970992E-12</v>
      </c>
      <c r="I272" s="153">
        <v>1.05838570568253E-12</v>
      </c>
      <c r="J272" s="153">
        <v>2.54010302080737E-12</v>
      </c>
      <c r="K272" s="153">
        <v>2.65633381996146E-11</v>
      </c>
      <c r="L272" s="153">
        <v>1.68540029736063E-11</v>
      </c>
      <c r="M272" s="153">
        <v>2.53949424370798E-11</v>
      </c>
      <c r="N272" s="153">
        <v>3.90759522379243E-11</v>
      </c>
      <c r="O272" s="153">
        <v>5.71400711945436E-15</v>
      </c>
      <c r="P272" s="153">
        <v>1.29510698392769E-15</v>
      </c>
      <c r="Q272" s="153">
        <v>4.93743986514762E-15</v>
      </c>
      <c r="R272" s="153">
        <v>1.07708805053644E-15</v>
      </c>
    </row>
    <row r="273" spans="1:18" ht="12.75">
      <c r="A273" s="151">
        <v>1.36930193383705E-11</v>
      </c>
      <c r="B273" s="14">
        <v>0</v>
      </c>
      <c r="C273" s="14">
        <v>318.23356086261</v>
      </c>
      <c r="D273" s="14" t="s">
        <v>1280</v>
      </c>
      <c r="F273" s="14" t="s">
        <v>1281</v>
      </c>
      <c r="G273" s="153">
        <v>6.92378132863067E-13</v>
      </c>
      <c r="H273" s="153">
        <v>3.85176009970879E-12</v>
      </c>
      <c r="I273" s="153">
        <v>1.05838570568294E-12</v>
      </c>
      <c r="J273" s="153">
        <v>2.54010302080644E-12</v>
      </c>
      <c r="K273" s="153">
        <v>2.65633381996252E-11</v>
      </c>
      <c r="L273" s="153">
        <v>1.68540029736138E-11</v>
      </c>
      <c r="M273" s="153">
        <v>2.53949424370914E-11</v>
      </c>
      <c r="N273" s="153">
        <v>3.90759522379342E-11</v>
      </c>
      <c r="O273" s="153">
        <v>5.71400711945436E-15</v>
      </c>
      <c r="P273" s="153">
        <v>1.29510698392769E-15</v>
      </c>
      <c r="Q273" s="153">
        <v>4.93743986514763E-15</v>
      </c>
      <c r="R273" s="153">
        <v>1.07708805053647E-15</v>
      </c>
    </row>
    <row r="274" spans="1:18" ht="12.75">
      <c r="A274" s="14">
        <v>-0.0255679785561824</v>
      </c>
      <c r="B274" s="14">
        <v>-299.35655033294</v>
      </c>
      <c r="C274" s="14">
        <v>491.374620265413</v>
      </c>
      <c r="D274" s="14" t="s">
        <v>1283</v>
      </c>
      <c r="F274" s="14" t="s">
        <v>1284</v>
      </c>
      <c r="G274" s="153">
        <v>-0.0255679785566371</v>
      </c>
      <c r="H274" s="153">
        <v>-0.0284784896450673</v>
      </c>
      <c r="I274" s="153">
        <v>-0.0285742498010677</v>
      </c>
      <c r="J274" s="153">
        <v>-0.0284726033772813</v>
      </c>
      <c r="K274" s="153">
        <v>-0.0255679786022255</v>
      </c>
      <c r="L274" s="153">
        <v>-0.0284784896656447</v>
      </c>
      <c r="M274" s="153">
        <v>-0.0285742498251693</v>
      </c>
      <c r="N274" s="153">
        <v>-0.0284726034142295</v>
      </c>
      <c r="O274" s="153">
        <v>-0.202122076769342</v>
      </c>
      <c r="P274" s="153">
        <v>-0.255015248964582</v>
      </c>
      <c r="Q274" s="153">
        <v>-0.255162737819546</v>
      </c>
      <c r="R274" s="153">
        <v>-0.254868145499585</v>
      </c>
    </row>
    <row r="275" spans="1:18" ht="12.75">
      <c r="A275" s="14">
        <v>-0.0255679785561824</v>
      </c>
      <c r="B275" s="14">
        <v>-299.356550332947</v>
      </c>
      <c r="C275" s="14">
        <v>491.374620265406</v>
      </c>
      <c r="D275" s="14" t="s">
        <v>1285</v>
      </c>
      <c r="E275" s="14" t="s">
        <v>1286</v>
      </c>
      <c r="F275" s="14" t="s">
        <v>1287</v>
      </c>
      <c r="G275" s="153">
        <v>-0.0255679785566371</v>
      </c>
      <c r="H275" s="153">
        <v>-0.0284784896450673</v>
      </c>
      <c r="I275" s="153">
        <v>-0.0285742498010677</v>
      </c>
      <c r="J275" s="153">
        <v>-0.0284726033772813</v>
      </c>
      <c r="K275" s="153">
        <v>-0.0255679786022255</v>
      </c>
      <c r="L275" s="153">
        <v>-0.0284784896656447</v>
      </c>
      <c r="M275" s="153">
        <v>-0.0285742498251693</v>
      </c>
      <c r="N275" s="153">
        <v>-0.0284726034142295</v>
      </c>
      <c r="O275" s="153">
        <v>-0.202122076769342</v>
      </c>
      <c r="P275" s="153">
        <v>-0.255015248964582</v>
      </c>
      <c r="Q275" s="153">
        <v>-0.255162737819659</v>
      </c>
      <c r="R275" s="153">
        <v>-0.254868145499585</v>
      </c>
    </row>
    <row r="276" spans="1:18" ht="12.75">
      <c r="A276" s="14">
        <v>0.0255679785698248</v>
      </c>
      <c r="B276" s="14">
        <v>-434.64039481878</v>
      </c>
      <c r="C276" s="14">
        <v>299.356550332946</v>
      </c>
      <c r="D276" s="14" t="s">
        <v>1288</v>
      </c>
      <c r="E276" s="14" t="s">
        <v>570</v>
      </c>
      <c r="F276" s="14" t="s">
        <v>1289</v>
      </c>
      <c r="G276" s="153">
        <v>0.0255679785574329</v>
      </c>
      <c r="H276" s="153">
        <v>0.0284784896490464</v>
      </c>
      <c r="I276" s="153">
        <v>0.0285742498022045</v>
      </c>
      <c r="J276" s="153">
        <v>0.0284726033797824</v>
      </c>
      <c r="K276" s="153">
        <v>0.0255679786288283</v>
      </c>
      <c r="L276" s="153">
        <v>0.0284784896823566</v>
      </c>
      <c r="M276" s="153">
        <v>0.0285742498505214</v>
      </c>
      <c r="N276" s="153">
        <v>0.0284726034533377</v>
      </c>
      <c r="O276" s="153">
        <v>0.202122076769342</v>
      </c>
      <c r="P276" s="153">
        <v>0.255015248964696</v>
      </c>
      <c r="Q276" s="153">
        <v>0.255162737819659</v>
      </c>
      <c r="R276" s="153">
        <v>0.254868145499699</v>
      </c>
    </row>
    <row r="277" spans="1:18" ht="12.75">
      <c r="A277" s="14">
        <v>0.0255679785698248</v>
      </c>
      <c r="B277" s="14">
        <v>-434.640394818814</v>
      </c>
      <c r="C277" s="14">
        <v>299.356550332944</v>
      </c>
      <c r="D277" s="14" t="s">
        <v>1291</v>
      </c>
      <c r="E277" s="14" t="s">
        <v>565</v>
      </c>
      <c r="F277" s="14" t="s">
        <v>1292</v>
      </c>
      <c r="G277" s="153">
        <v>0.0255679785574329</v>
      </c>
      <c r="H277" s="153">
        <v>0.0284784896490464</v>
      </c>
      <c r="I277" s="153">
        <v>0.0285742498022045</v>
      </c>
      <c r="J277" s="153">
        <v>0.0284726033797824</v>
      </c>
      <c r="K277" s="153">
        <v>0.0255679786288283</v>
      </c>
      <c r="L277" s="153">
        <v>0.0284784896823566</v>
      </c>
      <c r="M277" s="153">
        <v>0.0285742498505214</v>
      </c>
      <c r="N277" s="153">
        <v>0.0284726034533377</v>
      </c>
      <c r="O277" s="153">
        <v>0.202122076769342</v>
      </c>
      <c r="P277" s="153">
        <v>0.255015248964696</v>
      </c>
      <c r="Q277" s="153">
        <v>0.255162737819659</v>
      </c>
      <c r="R277" s="153">
        <v>0.254868145499699</v>
      </c>
    </row>
    <row r="278" spans="1:18" ht="12.75">
      <c r="A278" s="151">
        <v>2.47837306233122E-11</v>
      </c>
      <c r="B278" s="14">
        <v>0</v>
      </c>
      <c r="C278" s="14">
        <v>982.525762911407</v>
      </c>
      <c r="D278" s="14" t="s">
        <v>1293</v>
      </c>
      <c r="E278" s="14" t="s">
        <v>638</v>
      </c>
      <c r="F278" s="14" t="s">
        <v>1294</v>
      </c>
      <c r="G278" s="153">
        <v>1.25055521493777E-12</v>
      </c>
      <c r="H278" s="153">
        <v>5.22959453519433E-12</v>
      </c>
      <c r="I278" s="153">
        <v>1.81898940354585E-12</v>
      </c>
      <c r="J278" s="153">
        <v>3.29691829392686E-12</v>
      </c>
      <c r="K278" s="153">
        <v>6.90079104970209E-11</v>
      </c>
      <c r="L278" s="153">
        <v>3.91082721762359E-11</v>
      </c>
      <c r="M278" s="153">
        <v>5.60476109967567E-11</v>
      </c>
      <c r="N278" s="153">
        <v>8.65156835061498E-11</v>
      </c>
      <c r="O278" s="153">
        <v>0.185507597240757</v>
      </c>
      <c r="P278" s="153">
        <v>0.235961759808105</v>
      </c>
      <c r="Q278" s="153">
        <v>0.2387089956012</v>
      </c>
      <c r="R278" s="153">
        <v>0.23581902839146</v>
      </c>
    </row>
    <row r="279" spans="1:18" ht="12.75">
      <c r="A279" s="151">
        <v>2.47837306233122E-11</v>
      </c>
      <c r="B279" s="14">
        <v>0</v>
      </c>
      <c r="C279" s="14">
        <v>982.525762911433</v>
      </c>
      <c r="D279" s="14" t="s">
        <v>1296</v>
      </c>
      <c r="E279" s="14" t="s">
        <v>642</v>
      </c>
      <c r="F279" s="14" t="s">
        <v>1297</v>
      </c>
      <c r="G279" s="153">
        <v>1.25055521493777E-12</v>
      </c>
      <c r="H279" s="153">
        <v>5.22959453519433E-12</v>
      </c>
      <c r="I279" s="153">
        <v>1.81898940354585E-12</v>
      </c>
      <c r="J279" s="153">
        <v>3.29691829392686E-12</v>
      </c>
      <c r="K279" s="153">
        <v>6.90079104970209E-11</v>
      </c>
      <c r="L279" s="153">
        <v>3.91082721762359E-11</v>
      </c>
      <c r="M279" s="153">
        <v>5.60476109967567E-11</v>
      </c>
      <c r="N279" s="153">
        <v>8.65156835061498E-11</v>
      </c>
      <c r="O279" s="153">
        <v>0.185507597240757</v>
      </c>
      <c r="P279" s="153">
        <v>0.235961759808105</v>
      </c>
      <c r="Q279" s="153">
        <v>0.238708995601314</v>
      </c>
      <c r="R279" s="153">
        <v>0.23581902839146</v>
      </c>
    </row>
    <row r="280" spans="1:18" ht="12.75">
      <c r="A280" s="151">
        <v>1.7038708933108E-11</v>
      </c>
      <c r="B280" s="14">
        <v>0</v>
      </c>
      <c r="C280" s="14">
        <v>982.525762911408</v>
      </c>
      <c r="D280" s="14" t="s">
        <v>1300</v>
      </c>
      <c r="E280" s="14" t="s">
        <v>1301</v>
      </c>
      <c r="F280" s="14" t="s">
        <v>1302</v>
      </c>
      <c r="G280" s="153">
        <v>1.22794255283719E-12</v>
      </c>
      <c r="H280" s="153">
        <v>5.22732515886496E-12</v>
      </c>
      <c r="I280" s="153">
        <v>1.7831389882041E-12</v>
      </c>
      <c r="J280" s="153">
        <v>3.36216897885817E-12</v>
      </c>
      <c r="K280" s="153">
        <v>5.10779255668161E-11</v>
      </c>
      <c r="L280" s="153">
        <v>2.81777605113493E-11</v>
      </c>
      <c r="M280" s="153">
        <v>3.97804678356772E-11</v>
      </c>
      <c r="N280" s="153">
        <v>6.14104414460316E-11</v>
      </c>
      <c r="O280" s="153">
        <v>0.18550759724074</v>
      </c>
      <c r="P280" s="153">
        <v>0.23596175980812</v>
      </c>
      <c r="Q280" s="153">
        <v>0.238708995601233</v>
      </c>
      <c r="R280" s="153">
        <v>0.235819028391464</v>
      </c>
    </row>
    <row r="281" spans="1:18" ht="12.75">
      <c r="A281" s="151">
        <v>1.27329258248209E-11</v>
      </c>
      <c r="B281" s="14">
        <v>0</v>
      </c>
      <c r="C281" s="14">
        <v>982.464709342602</v>
      </c>
      <c r="D281" s="14" t="s">
        <v>1304</v>
      </c>
      <c r="E281" s="14" t="s">
        <v>1305</v>
      </c>
      <c r="F281" s="14" t="s">
        <v>1306</v>
      </c>
      <c r="G281" s="153">
        <v>2.27373675443232E-13</v>
      </c>
      <c r="H281" s="153">
        <v>3.29691829392686E-12</v>
      </c>
      <c r="I281" s="153">
        <v>9.09494701772928E-13</v>
      </c>
      <c r="J281" s="153">
        <v>2.72848410531878E-12</v>
      </c>
      <c r="K281" s="153">
        <v>2.35331754083745E-11</v>
      </c>
      <c r="L281" s="153">
        <v>1.50066625792533E-11</v>
      </c>
      <c r="M281" s="153">
        <v>2.33058017329312E-11</v>
      </c>
      <c r="N281" s="153">
        <v>3.59250407200306E-11</v>
      </c>
      <c r="O281" s="153">
        <v>0</v>
      </c>
      <c r="P281" s="153">
        <v>1.13686837721616E-13</v>
      </c>
      <c r="Q281" s="153">
        <v>-2.27373675443232E-13</v>
      </c>
      <c r="R281" s="153">
        <v>3.41060513164848E-13</v>
      </c>
    </row>
    <row r="282" spans="1:18" ht="12.75">
      <c r="A282" s="14">
        <v>0.139398198297256</v>
      </c>
      <c r="B282" s="14">
        <v>0</v>
      </c>
      <c r="C282" s="14">
        <v>0.65</v>
      </c>
      <c r="D282" s="14" t="s">
        <v>1307</v>
      </c>
      <c r="E282" s="14" t="s">
        <v>727</v>
      </c>
      <c r="F282" s="14" t="s">
        <v>1308</v>
      </c>
      <c r="G282" s="153">
        <v>5.73852311421295E-18</v>
      </c>
      <c r="H282" s="153">
        <v>5.64781504479262E-17</v>
      </c>
      <c r="I282" s="153">
        <v>2.3260311725752E-17</v>
      </c>
      <c r="J282" s="153">
        <v>5.12813271108971E-17</v>
      </c>
      <c r="K282" s="153">
        <v>0.139398198229461</v>
      </c>
      <c r="L282" s="153">
        <v>0.120423992031814</v>
      </c>
      <c r="M282" s="153">
        <v>0.118921443802244</v>
      </c>
      <c r="N282" s="153">
        <v>0.120420314452891</v>
      </c>
      <c r="O282" s="153">
        <v>1.23042186780254E-16</v>
      </c>
      <c r="P282" s="153">
        <v>2.59823467731435E-17</v>
      </c>
      <c r="Q282" s="153">
        <v>1.39780863619861E-16</v>
      </c>
      <c r="R282" s="153">
        <v>1.72910420009934E-15</v>
      </c>
    </row>
    <row r="283" spans="1:18" ht="12.75">
      <c r="A283" s="14">
        <v>0</v>
      </c>
      <c r="B283" s="14">
        <v>0</v>
      </c>
      <c r="C283" s="14">
        <v>0</v>
      </c>
      <c r="D283" s="14" t="s">
        <v>1309</v>
      </c>
      <c r="F283" s="14" t="s">
        <v>1310</v>
      </c>
      <c r="G283" s="153">
        <v>0</v>
      </c>
      <c r="H283" s="153">
        <v>0</v>
      </c>
      <c r="I283" s="153">
        <v>0</v>
      </c>
      <c r="J283" s="153">
        <v>0</v>
      </c>
      <c r="K283" s="153">
        <v>0</v>
      </c>
      <c r="L283" s="153">
        <v>0</v>
      </c>
      <c r="M283" s="153">
        <v>0</v>
      </c>
      <c r="N283" s="153">
        <v>0</v>
      </c>
      <c r="O283" s="153">
        <v>0</v>
      </c>
      <c r="P283" s="153">
        <v>0</v>
      </c>
      <c r="Q283" s="153">
        <v>0</v>
      </c>
      <c r="R283" s="153">
        <v>0</v>
      </c>
    </row>
    <row r="284" spans="1:18" ht="12.75">
      <c r="A284" s="151">
        <v>1.7629859645167E-11</v>
      </c>
      <c r="B284" s="14">
        <v>0</v>
      </c>
      <c r="C284" s="14">
        <v>522.783794763739</v>
      </c>
      <c r="D284" s="14" t="s">
        <v>1313</v>
      </c>
      <c r="E284" s="14" t="s">
        <v>1314</v>
      </c>
      <c r="F284" s="14" t="s">
        <v>1315</v>
      </c>
      <c r="G284" s="153">
        <v>3.10121825257442E-13</v>
      </c>
      <c r="H284" s="153">
        <v>1.80351954227288E-12</v>
      </c>
      <c r="I284" s="153">
        <v>4.88908726371176E-13</v>
      </c>
      <c r="J284" s="153">
        <v>1.18768355721256E-12</v>
      </c>
      <c r="K284" s="153">
        <v>3.04098682519167E-11</v>
      </c>
      <c r="L284" s="153">
        <v>1.94903450257553E-11</v>
      </c>
      <c r="M284" s="153">
        <v>2.92020477973872E-11</v>
      </c>
      <c r="N284" s="153">
        <v>4.51432650905188E-11</v>
      </c>
      <c r="O284" s="153">
        <v>1.27080819691614E-15</v>
      </c>
      <c r="P284" s="153">
        <v>2.87464562028988E-16</v>
      </c>
      <c r="Q284" s="153">
        <v>1.09834282755692E-15</v>
      </c>
      <c r="R284" s="153">
        <v>2.40264218710313E-16</v>
      </c>
    </row>
    <row r="285" spans="1:18" ht="12.75">
      <c r="A285" s="151">
        <v>7.75775813484494E-12</v>
      </c>
      <c r="B285" s="14">
        <v>0</v>
      </c>
      <c r="C285" s="14">
        <v>0.65</v>
      </c>
      <c r="D285" s="14" t="s">
        <v>1318</v>
      </c>
      <c r="E285" s="14" t="s">
        <v>1198</v>
      </c>
      <c r="F285" s="14" t="s">
        <v>1319</v>
      </c>
      <c r="G285" s="153">
        <v>5.59506952552598E-18</v>
      </c>
      <c r="H285" s="153">
        <v>5.67189966402217E-17</v>
      </c>
      <c r="I285" s="153">
        <v>2.31932225045301E-17</v>
      </c>
      <c r="J285" s="153">
        <v>5.13335884875628E-17</v>
      </c>
      <c r="K285" s="153">
        <v>1.78669337938317E-11</v>
      </c>
      <c r="L285" s="153">
        <v>1.08123694755707E-11</v>
      </c>
      <c r="M285" s="153">
        <v>1.62696949724158E-11</v>
      </c>
      <c r="N285" s="153">
        <v>2.52076092164995E-11</v>
      </c>
      <c r="O285" s="153">
        <v>1.11891896535914E-16</v>
      </c>
      <c r="P285" s="153">
        <v>2.38816976674635E-17</v>
      </c>
      <c r="Q285" s="153">
        <v>1.23886188984666E-16</v>
      </c>
      <c r="R285" s="153">
        <v>1.70684200308291E-16</v>
      </c>
    </row>
    <row r="286" spans="1:18" ht="12.75">
      <c r="A286" s="14">
        <v>0.219560910663237</v>
      </c>
      <c r="B286" s="14">
        <v>0</v>
      </c>
      <c r="C286" s="14">
        <v>266.011179614445</v>
      </c>
      <c r="D286" s="14" t="s">
        <v>1321</v>
      </c>
      <c r="E286" s="14" t="s">
        <v>1322</v>
      </c>
      <c r="F286" s="14" t="s">
        <v>1323</v>
      </c>
      <c r="G286" s="153">
        <v>0.270188854098643</v>
      </c>
      <c r="H286" s="153">
        <v>0.311295861583776</v>
      </c>
      <c r="I286" s="153">
        <v>0.313375825468689</v>
      </c>
      <c r="J286" s="153">
        <v>0.311189093248523</v>
      </c>
      <c r="K286" s="153">
        <v>0.219560909974848</v>
      </c>
      <c r="L286" s="153">
        <v>0.272196901554389</v>
      </c>
      <c r="M286" s="153">
        <v>0.274781218564637</v>
      </c>
      <c r="N286" s="153">
        <v>0.272098211326998</v>
      </c>
      <c r="O286" s="153">
        <v>0.0192163280845296</v>
      </c>
      <c r="P286" s="153">
        <v>0.0128772691009126</v>
      </c>
      <c r="Q286" s="153">
        <v>0.0159141573574608</v>
      </c>
      <c r="R286" s="153">
        <v>0.0128743139447488</v>
      </c>
    </row>
    <row r="287" spans="1:18" ht="12.75">
      <c r="A287" s="14">
        <v>0.109780461013653</v>
      </c>
      <c r="B287" s="14">
        <v>0</v>
      </c>
      <c r="C287" s="14">
        <v>266.011179614437</v>
      </c>
      <c r="D287" s="14" t="s">
        <v>1327</v>
      </c>
      <c r="F287" s="14" t="s">
        <v>1328</v>
      </c>
      <c r="G287" s="153">
        <v>0.135094427159558</v>
      </c>
      <c r="H287" s="153">
        <v>0.155647931149518</v>
      </c>
      <c r="I287" s="153">
        <v>0.156687912853718</v>
      </c>
      <c r="J287" s="153">
        <v>0.155594546854707</v>
      </c>
      <c r="K287" s="153">
        <v>0.109780461942006</v>
      </c>
      <c r="L287" s="153">
        <v>0.136098454291521</v>
      </c>
      <c r="M287" s="153">
        <v>0.13739061448109</v>
      </c>
      <c r="N287" s="153">
        <v>0.136049114144073</v>
      </c>
      <c r="O287" s="153">
        <v>0.00960816502134237</v>
      </c>
      <c r="P287" s="153">
        <v>0.00643863516692374</v>
      </c>
      <c r="Q287" s="153">
        <v>0.00795707938022503</v>
      </c>
      <c r="R287" s="153">
        <v>0.00643715805978137</v>
      </c>
    </row>
    <row r="288" spans="1:18" ht="12.75">
      <c r="A288" s="14">
        <v>0.109780461013658</v>
      </c>
      <c r="B288" s="14">
        <v>0</v>
      </c>
      <c r="C288" s="14">
        <v>266.011179614433</v>
      </c>
      <c r="D288" s="14" t="s">
        <v>1330</v>
      </c>
      <c r="F288" s="14" t="s">
        <v>1331</v>
      </c>
      <c r="G288" s="153">
        <v>0.135094427159553</v>
      </c>
      <c r="H288" s="153">
        <v>0.155647931149572</v>
      </c>
      <c r="I288" s="153">
        <v>0.156687912853723</v>
      </c>
      <c r="J288" s="153">
        <v>0.155594546854707</v>
      </c>
      <c r="K288" s="153">
        <v>0.109780461942006</v>
      </c>
      <c r="L288" s="153">
        <v>0.13609845429152</v>
      </c>
      <c r="M288" s="153">
        <v>0.13739061448109</v>
      </c>
      <c r="N288" s="153">
        <v>0.13604911414407</v>
      </c>
      <c r="O288" s="153">
        <v>0.00960816502134349</v>
      </c>
      <c r="P288" s="153">
        <v>0.00643863516692905</v>
      </c>
      <c r="Q288" s="153">
        <v>0.00795707938026066</v>
      </c>
      <c r="R288" s="153">
        <v>0.00643715805978652</v>
      </c>
    </row>
    <row r="289" spans="1:18" ht="12.75">
      <c r="A289" s="14">
        <v>0</v>
      </c>
      <c r="B289" s="14">
        <v>0</v>
      </c>
      <c r="C289" s="14">
        <v>0</v>
      </c>
      <c r="D289" s="14" t="s">
        <v>1333</v>
      </c>
      <c r="E289" s="14" t="s">
        <v>1334</v>
      </c>
      <c r="F289" s="14" t="s">
        <v>1335</v>
      </c>
      <c r="G289" s="153">
        <v>0</v>
      </c>
      <c r="H289" s="153">
        <v>0</v>
      </c>
      <c r="I289" s="153">
        <v>0</v>
      </c>
      <c r="J289" s="153">
        <v>0</v>
      </c>
      <c r="K289" s="153">
        <v>0</v>
      </c>
      <c r="L289" s="153">
        <v>0</v>
      </c>
      <c r="M289" s="153">
        <v>0</v>
      </c>
      <c r="N289" s="153">
        <v>0</v>
      </c>
      <c r="O289" s="153">
        <v>0</v>
      </c>
      <c r="P289" s="153">
        <v>0</v>
      </c>
      <c r="Q289" s="153">
        <v>0</v>
      </c>
      <c r="R289" s="153">
        <v>0</v>
      </c>
    </row>
    <row r="290" spans="1:18" ht="12.75">
      <c r="A290" s="14">
        <v>0.329341371676832</v>
      </c>
      <c r="B290" s="14">
        <v>0.0443579352472625</v>
      </c>
      <c r="C290" s="14">
        <v>266.011179614463</v>
      </c>
      <c r="D290" s="14" t="s">
        <v>1337</v>
      </c>
      <c r="E290" s="14" t="s">
        <v>1338</v>
      </c>
      <c r="F290" s="14" t="s">
        <v>1339</v>
      </c>
      <c r="G290" s="153">
        <v>0.405283281258221</v>
      </c>
      <c r="H290" s="153">
        <v>0.466943792733332</v>
      </c>
      <c r="I290" s="153">
        <v>0.470063738322437</v>
      </c>
      <c r="J290" s="153">
        <v>0.466783640103244</v>
      </c>
      <c r="K290" s="153">
        <v>0.329341371916825</v>
      </c>
      <c r="L290" s="153">
        <v>0.408295355845893</v>
      </c>
      <c r="M290" s="153">
        <v>0.412171833045817</v>
      </c>
      <c r="N290" s="153">
        <v>0.408147325471077</v>
      </c>
      <c r="O290" s="153">
        <v>0.0288244931058443</v>
      </c>
      <c r="P290" s="153">
        <v>0.0193159042678416</v>
      </c>
      <c r="Q290" s="153">
        <v>0.0238712367378184</v>
      </c>
      <c r="R290" s="153">
        <v>0.0193114720045741</v>
      </c>
    </row>
    <row r="291" spans="1:18" ht="12.75">
      <c r="A291" s="151">
        <v>1.79625203600153E-11</v>
      </c>
      <c r="B291" s="14">
        <v>0</v>
      </c>
      <c r="C291" s="14">
        <v>203.551782913586</v>
      </c>
      <c r="D291" s="14" t="s">
        <v>1343</v>
      </c>
      <c r="E291" s="14" t="s">
        <v>714</v>
      </c>
      <c r="F291" s="14" t="s">
        <v>1344</v>
      </c>
      <c r="G291" s="153">
        <v>1.93267624126747E-12</v>
      </c>
      <c r="H291" s="153">
        <v>9.32232069317251E-12</v>
      </c>
      <c r="I291" s="153">
        <v>3.52429196937009E-12</v>
      </c>
      <c r="J291" s="153">
        <v>5.57065504835918E-12</v>
      </c>
      <c r="K291" s="153">
        <v>5.88897819397971E-11</v>
      </c>
      <c r="L291" s="153">
        <v>3.00133251585066E-11</v>
      </c>
      <c r="M291" s="153">
        <v>4.67252903035841E-11</v>
      </c>
      <c r="N291" s="153">
        <v>7.05995262251235E-11</v>
      </c>
      <c r="O291" s="153">
        <v>0.0428995107760101</v>
      </c>
      <c r="P291" s="153">
        <v>0.0301551457177993</v>
      </c>
      <c r="Q291" s="153">
        <v>0.0352278177563221</v>
      </c>
      <c r="R291" s="153">
        <v>0.0301827585197997</v>
      </c>
    </row>
    <row r="292" spans="1:18" ht="12.75">
      <c r="A292" s="14">
        <v>0</v>
      </c>
      <c r="B292" s="14">
        <v>0</v>
      </c>
      <c r="C292" s="14">
        <v>0</v>
      </c>
      <c r="D292" s="14" t="s">
        <v>1345</v>
      </c>
      <c r="E292" s="14" t="s">
        <v>719</v>
      </c>
      <c r="F292" s="14" t="s">
        <v>1346</v>
      </c>
      <c r="G292" s="153">
        <v>0</v>
      </c>
      <c r="H292" s="153">
        <v>0</v>
      </c>
      <c r="I292" s="153">
        <v>0</v>
      </c>
      <c r="J292" s="153">
        <v>0</v>
      </c>
      <c r="K292" s="153">
        <v>0</v>
      </c>
      <c r="L292" s="153">
        <v>0</v>
      </c>
      <c r="M292" s="153">
        <v>0</v>
      </c>
      <c r="N292" s="153">
        <v>0</v>
      </c>
      <c r="O292" s="153">
        <v>0</v>
      </c>
      <c r="P292" s="153">
        <v>0</v>
      </c>
      <c r="Q292" s="153">
        <v>0</v>
      </c>
      <c r="R292" s="153">
        <v>0</v>
      </c>
    </row>
    <row r="293" spans="1:18" ht="12.75">
      <c r="A293" s="14">
        <v>0.329341371695022</v>
      </c>
      <c r="B293" s="14">
        <v>0.0443579352472625</v>
      </c>
      <c r="C293" s="14">
        <v>278.653777002045</v>
      </c>
      <c r="D293" s="14" t="s">
        <v>1347</v>
      </c>
      <c r="E293" s="14" t="s">
        <v>1348</v>
      </c>
      <c r="F293" s="14" t="s">
        <v>1349</v>
      </c>
      <c r="G293" s="153">
        <v>0.405283281259926</v>
      </c>
      <c r="H293" s="153">
        <v>0.466943792741176</v>
      </c>
      <c r="I293" s="153">
        <v>0.470063738324938</v>
      </c>
      <c r="J293" s="153">
        <v>0.46678364010836</v>
      </c>
      <c r="K293" s="153">
        <v>0.329341371964687</v>
      </c>
      <c r="L293" s="153">
        <v>0.408295355873974</v>
      </c>
      <c r="M293" s="153">
        <v>0.412171833086858</v>
      </c>
      <c r="N293" s="153">
        <v>0.408147325534741</v>
      </c>
      <c r="O293" s="153">
        <v>0.0288244931058443</v>
      </c>
      <c r="P293" s="153">
        <v>0.0193159042678416</v>
      </c>
      <c r="Q293" s="153">
        <v>0.0238712367379321</v>
      </c>
      <c r="R293" s="153">
        <v>0.0193114720045741</v>
      </c>
    </row>
    <row r="294" spans="1:18" ht="12.75">
      <c r="A294" s="14">
        <v>0.323068654988049</v>
      </c>
      <c r="B294" s="14">
        <v>0.0443579352472056</v>
      </c>
      <c r="C294" s="14">
        <v>139.581755973608</v>
      </c>
      <c r="D294" s="14" t="s">
        <v>1351</v>
      </c>
      <c r="E294" s="14" t="s">
        <v>223</v>
      </c>
      <c r="F294" s="14" t="s">
        <v>1352</v>
      </c>
      <c r="G294" s="153">
        <v>0.399010564567267</v>
      </c>
      <c r="H294" s="153">
        <v>0.460712215383664</v>
      </c>
      <c r="I294" s="153">
        <v>0.463691989594725</v>
      </c>
      <c r="J294" s="153">
        <v>0.46053213767849</v>
      </c>
      <c r="K294" s="153">
        <v>0.323068655137521</v>
      </c>
      <c r="L294" s="153">
        <v>0.402063778483534</v>
      </c>
      <c r="M294" s="153">
        <v>0.405800084266869</v>
      </c>
      <c r="N294" s="153">
        <v>0.401895822973642</v>
      </c>
      <c r="O294" s="153">
        <v>0.0288244931059482</v>
      </c>
      <c r="P294" s="153">
        <v>0.0193159042677086</v>
      </c>
      <c r="Q294" s="153">
        <v>0.0238712367377284</v>
      </c>
      <c r="R294" s="153">
        <v>0.0193114720045992</v>
      </c>
    </row>
    <row r="295" spans="1:18" ht="12.75">
      <c r="A295" s="14">
        <v>0.0443579361563024</v>
      </c>
      <c r="B295" s="14">
        <v>0.0443579352473039</v>
      </c>
      <c r="C295" s="14">
        <v>139.225868817587</v>
      </c>
      <c r="D295" s="14" t="s">
        <v>1354</v>
      </c>
      <c r="E295" s="14" t="s">
        <v>1355</v>
      </c>
      <c r="F295" s="14" t="s">
        <v>1356</v>
      </c>
      <c r="G295" s="153">
        <v>0.0443579361341335</v>
      </c>
      <c r="H295" s="153">
        <v>0.04301378204309</v>
      </c>
      <c r="I295" s="153">
        <v>0.0422046781903873</v>
      </c>
      <c r="J295" s="153">
        <v>0.0430048914466851</v>
      </c>
      <c r="K295" s="153">
        <v>0.0443579361954107</v>
      </c>
      <c r="L295" s="153">
        <v>0.0430137820703748</v>
      </c>
      <c r="M295" s="153">
        <v>0.042204678241319</v>
      </c>
      <c r="N295" s="153">
        <v>0.0430048915258112</v>
      </c>
      <c r="O295" s="153">
        <v>0.028824493105958</v>
      </c>
      <c r="P295" s="153">
        <v>0.019315904267728</v>
      </c>
      <c r="Q295" s="153">
        <v>0.0238712367374773</v>
      </c>
      <c r="R295" s="153">
        <v>0.0193114720045741</v>
      </c>
    </row>
    <row r="296" spans="1:18" ht="12.75">
      <c r="A296" s="14">
        <v>0.0443579361431687</v>
      </c>
      <c r="B296" s="14">
        <v>0</v>
      </c>
      <c r="C296" s="14">
        <v>139.225868817582</v>
      </c>
      <c r="D296" s="14" t="s">
        <v>1358</v>
      </c>
      <c r="E296" s="14" t="s">
        <v>1359</v>
      </c>
      <c r="F296" s="14" t="s">
        <v>1360</v>
      </c>
      <c r="G296" s="153">
        <v>0.0443579361335692</v>
      </c>
      <c r="H296" s="153">
        <v>0.0430137820398752</v>
      </c>
      <c r="I296" s="153">
        <v>0.0422046781895457</v>
      </c>
      <c r="J296" s="153">
        <v>0.043004891444276</v>
      </c>
      <c r="K296" s="153">
        <v>0.0443579361775773</v>
      </c>
      <c r="L296" s="153">
        <v>0.0430137820579337</v>
      </c>
      <c r="M296" s="153">
        <v>0.0422046782220621</v>
      </c>
      <c r="N296" s="153">
        <v>0.0430048914958555</v>
      </c>
      <c r="O296" s="153">
        <v>0.0288244931053228</v>
      </c>
      <c r="P296" s="153">
        <v>0.019315904267638</v>
      </c>
      <c r="Q296" s="153">
        <v>0.023871236737239</v>
      </c>
      <c r="R296" s="153">
        <v>0.0193114720041984</v>
      </c>
    </row>
    <row r="297" spans="1:18" ht="12.75">
      <c r="A297" s="151">
        <v>1.30650048430659E-11</v>
      </c>
      <c r="B297" s="14">
        <v>0</v>
      </c>
      <c r="C297" s="14">
        <v>139.225868817581</v>
      </c>
      <c r="D297" s="14" t="s">
        <v>1362</v>
      </c>
      <c r="E297" s="14" t="s">
        <v>1363</v>
      </c>
      <c r="F297" s="14" t="s">
        <v>1364</v>
      </c>
      <c r="G297" s="153">
        <v>5.12644770826189E-13</v>
      </c>
      <c r="H297" s="153">
        <v>3.37014783133985E-12</v>
      </c>
      <c r="I297" s="153">
        <v>8.18061438984985E-13</v>
      </c>
      <c r="J297" s="153">
        <v>2.39172835427648E-12</v>
      </c>
      <c r="K297" s="153">
        <v>1.78523200065962E-11</v>
      </c>
      <c r="L297" s="153">
        <v>1.23505058259005E-11</v>
      </c>
      <c r="M297" s="153">
        <v>1.92841600647547E-11</v>
      </c>
      <c r="N297" s="153">
        <v>2.99333670740801E-11</v>
      </c>
      <c r="O297" s="153">
        <v>5.05763373092571E-13</v>
      </c>
      <c r="P297" s="153">
        <v>1.50244825313446E-13</v>
      </c>
      <c r="Q297" s="153">
        <v>2.83695425835783E-13</v>
      </c>
      <c r="R297" s="153">
        <v>2.50057914715742E-13</v>
      </c>
    </row>
    <row r="298" spans="1:18" ht="12.75">
      <c r="A298" s="151">
        <v>6.0402741929792E-12</v>
      </c>
      <c r="B298" s="14">
        <v>0</v>
      </c>
      <c r="C298" s="14">
        <v>139.181510882335</v>
      </c>
      <c r="D298" s="14" t="s">
        <v>1367</v>
      </c>
      <c r="F298" s="14" t="s">
        <v>1368</v>
      </c>
      <c r="G298" s="153">
        <v>5.91520935976088E-13</v>
      </c>
      <c r="H298" s="153">
        <v>2.64602288811572E-12</v>
      </c>
      <c r="I298" s="153">
        <v>8.24017087780085E-13</v>
      </c>
      <c r="J298" s="153">
        <v>1.73909525434796E-12</v>
      </c>
      <c r="K298" s="153">
        <v>1.58413341915231E-11</v>
      </c>
      <c r="L298" s="153">
        <v>9.27891868516678E-12</v>
      </c>
      <c r="M298" s="153">
        <v>1.37092304849223E-11</v>
      </c>
      <c r="N298" s="153">
        <v>2.12047469493612E-11</v>
      </c>
      <c r="O298" s="153">
        <v>4.25404112320806E-16</v>
      </c>
      <c r="P298" s="153">
        <v>9.61207440512087E-17</v>
      </c>
      <c r="Q298" s="153">
        <v>3.68632916890042E-16</v>
      </c>
      <c r="R298" s="153">
        <v>8.02656608804238E-17</v>
      </c>
    </row>
    <row r="299" spans="1:18" ht="12.75">
      <c r="A299" s="151">
        <v>6.03358926847087E-12</v>
      </c>
      <c r="B299" s="14">
        <v>0</v>
      </c>
      <c r="C299" s="14">
        <v>139.181510882332</v>
      </c>
      <c r="D299" s="14" t="s">
        <v>1370</v>
      </c>
      <c r="E299" s="14" t="s">
        <v>1371</v>
      </c>
      <c r="F299" s="14" t="s">
        <v>1372</v>
      </c>
      <c r="G299" s="153">
        <v>5.82092658064265E-13</v>
      </c>
      <c r="H299" s="153">
        <v>2.61414862930985E-12</v>
      </c>
      <c r="I299" s="153">
        <v>8.19952690677259E-13</v>
      </c>
      <c r="J299" s="153">
        <v>1.71517232072461E-12</v>
      </c>
      <c r="K299" s="153">
        <v>1.58432389788671E-11</v>
      </c>
      <c r="L299" s="153">
        <v>9.26596075775661E-12</v>
      </c>
      <c r="M299" s="153">
        <v>1.36641595658249E-11</v>
      </c>
      <c r="N299" s="153">
        <v>2.11312781364383E-11</v>
      </c>
      <c r="O299" s="153">
        <v>4.25403546496309E-16</v>
      </c>
      <c r="P299" s="153">
        <v>9.61257885198606E-17</v>
      </c>
      <c r="Q299" s="153">
        <v>3.68631822442828E-16</v>
      </c>
      <c r="R299" s="153">
        <v>8.02525655728212E-17</v>
      </c>
    </row>
    <row r="300" spans="1:18" ht="12.75">
      <c r="A300" s="151">
        <v>1.20824776065532E-11</v>
      </c>
      <c r="B300" s="14">
        <v>0</v>
      </c>
      <c r="C300" s="14">
        <v>139.181510882332</v>
      </c>
      <c r="D300" s="14" t="s">
        <v>1374</v>
      </c>
      <c r="E300" s="14" t="s">
        <v>1371</v>
      </c>
      <c r="F300" s="14" t="s">
        <v>1375</v>
      </c>
      <c r="G300" s="153">
        <v>1.16903666413842E-12</v>
      </c>
      <c r="H300" s="153">
        <v>5.30230543640084E-12</v>
      </c>
      <c r="I300" s="153">
        <v>1.66624451762703E-12</v>
      </c>
      <c r="J300" s="153">
        <v>3.44504058188299E-12</v>
      </c>
      <c r="K300" s="153">
        <v>3.1917148520877E-11</v>
      </c>
      <c r="L300" s="153">
        <v>1.86553592231182E-11</v>
      </c>
      <c r="M300" s="153">
        <v>2.74368872521811E-11</v>
      </c>
      <c r="N300" s="153">
        <v>4.24047606543665E-11</v>
      </c>
      <c r="O300" s="153">
        <v>8.48682082314934E-16</v>
      </c>
      <c r="P300" s="153">
        <v>1.9571075895189E-16</v>
      </c>
      <c r="Q300" s="153">
        <v>6.87397655018374E-16</v>
      </c>
      <c r="R300" s="153">
        <v>1.6064494400554E-16</v>
      </c>
    </row>
    <row r="301" spans="1:18" ht="12.75">
      <c r="A301" s="151">
        <v>1.20796069976546E-11</v>
      </c>
      <c r="B301" s="14">
        <v>0</v>
      </c>
      <c r="C301" s="14">
        <v>139.181510882333</v>
      </c>
      <c r="D301" s="14" t="s">
        <v>1377</v>
      </c>
      <c r="F301" s="14" t="s">
        <v>1378</v>
      </c>
      <c r="G301" s="153">
        <v>1.16781612874943E-12</v>
      </c>
      <c r="H301" s="153">
        <v>5.22126717113203E-12</v>
      </c>
      <c r="I301" s="153">
        <v>1.6752140459831E-12</v>
      </c>
      <c r="J301" s="153">
        <v>3.44504089441982E-12</v>
      </c>
      <c r="K301" s="153">
        <v>3.19169936479957E-11</v>
      </c>
      <c r="L301" s="153">
        <v>1.8653727353263E-11</v>
      </c>
      <c r="M301" s="153">
        <v>2.74363541478115E-11</v>
      </c>
      <c r="N301" s="153">
        <v>4.24266786372271E-11</v>
      </c>
      <c r="O301" s="153">
        <v>8.52953331300944E-16</v>
      </c>
      <c r="P301" s="153">
        <v>1.88883929026817E-16</v>
      </c>
      <c r="Q301" s="153">
        <v>7.95706141587466E-16</v>
      </c>
      <c r="R301" s="153">
        <v>1.60302801496108E-16</v>
      </c>
    </row>
    <row r="302" spans="1:18" ht="12.75">
      <c r="A302" s="151">
        <v>1.80762071977369E-11</v>
      </c>
      <c r="B302" s="14">
        <v>0</v>
      </c>
      <c r="C302" s="14">
        <v>139.181510882333</v>
      </c>
      <c r="D302" s="14" t="s">
        <v>1380</v>
      </c>
      <c r="E302" s="14" t="s">
        <v>1381</v>
      </c>
      <c r="F302" s="14" t="s">
        <v>1382</v>
      </c>
      <c r="G302" s="153">
        <v>1.70530256582424E-12</v>
      </c>
      <c r="H302" s="153">
        <v>7.8443918027915E-12</v>
      </c>
      <c r="I302" s="153">
        <v>2.50111042987555E-12</v>
      </c>
      <c r="J302" s="153">
        <v>5.11590769747272E-12</v>
      </c>
      <c r="K302" s="153">
        <v>4.77484718430787E-11</v>
      </c>
      <c r="L302" s="153">
        <v>2.79669620795175E-11</v>
      </c>
      <c r="M302" s="153">
        <v>4.1154635255225E-11</v>
      </c>
      <c r="N302" s="153">
        <v>6.36646291241049E-11</v>
      </c>
      <c r="O302" s="153">
        <v>0</v>
      </c>
      <c r="P302" s="153">
        <v>0</v>
      </c>
      <c r="Q302" s="153">
        <v>1.13686837721616E-13</v>
      </c>
      <c r="R302" s="153">
        <v>0</v>
      </c>
    </row>
    <row r="303" spans="1:18" ht="12.75">
      <c r="A303" s="14">
        <v>0</v>
      </c>
      <c r="B303" s="14">
        <v>0</v>
      </c>
      <c r="C303" s="14">
        <v>0</v>
      </c>
      <c r="D303" s="14" t="s">
        <v>1385</v>
      </c>
      <c r="E303" s="14" t="s">
        <v>1386</v>
      </c>
      <c r="F303" s="14" t="s">
        <v>1387</v>
      </c>
      <c r="G303" s="153">
        <v>0</v>
      </c>
      <c r="H303" s="153">
        <v>0</v>
      </c>
      <c r="I303" s="153">
        <v>0</v>
      </c>
      <c r="J303" s="153">
        <v>0</v>
      </c>
      <c r="K303" s="153">
        <v>0</v>
      </c>
      <c r="L303" s="153">
        <v>0</v>
      </c>
      <c r="M303" s="153">
        <v>0</v>
      </c>
      <c r="N303" s="153">
        <v>0</v>
      </c>
      <c r="O303" s="153">
        <v>0</v>
      </c>
      <c r="P303" s="153">
        <v>0</v>
      </c>
      <c r="Q303" s="153">
        <v>0</v>
      </c>
      <c r="R303" s="153">
        <v>0</v>
      </c>
    </row>
    <row r="304" spans="1:18" ht="12.75">
      <c r="A304" s="151">
        <v>1.30360354308266E-11</v>
      </c>
      <c r="B304" s="14">
        <v>0</v>
      </c>
      <c r="C304" s="14">
        <v>982.464709342602</v>
      </c>
      <c r="D304" s="14" t="s">
        <v>1391</v>
      </c>
      <c r="F304" s="14" t="s">
        <v>1392</v>
      </c>
      <c r="G304" s="153">
        <v>6.18288916285768E-13</v>
      </c>
      <c r="H304" s="153">
        <v>3.52486326550189E-12</v>
      </c>
      <c r="I304" s="153">
        <v>9.32667359897048E-13</v>
      </c>
      <c r="J304" s="153">
        <v>2.33166973377088E-12</v>
      </c>
      <c r="K304" s="153">
        <v>2.35536430445688E-11</v>
      </c>
      <c r="L304" s="153">
        <v>1.51480140505403E-11</v>
      </c>
      <c r="M304" s="153">
        <v>2.31520569282974E-11</v>
      </c>
      <c r="N304" s="153">
        <v>3.57534197960571E-11</v>
      </c>
      <c r="O304" s="153">
        <v>1.27182286281118E-15</v>
      </c>
      <c r="P304" s="153">
        <v>2.8775703159184E-16</v>
      </c>
      <c r="Q304" s="153">
        <v>1.10006435306878E-15</v>
      </c>
      <c r="R304" s="153">
        <v>2.40318594805748E-16</v>
      </c>
    </row>
    <row r="305" spans="1:18" ht="12.75">
      <c r="A305" s="151">
        <v>0.00061656331821854</v>
      </c>
      <c r="B305" s="14">
        <v>0</v>
      </c>
      <c r="C305" s="14">
        <v>1000</v>
      </c>
      <c r="D305" s="14" t="s">
        <v>1394</v>
      </c>
      <c r="E305" s="14" t="s">
        <v>1395</v>
      </c>
      <c r="F305" s="14" t="s">
        <v>1396</v>
      </c>
      <c r="G305" s="153">
        <v>0.000171871645887347</v>
      </c>
      <c r="H305" s="153">
        <v>0.000288614614249161</v>
      </c>
      <c r="I305" s="153">
        <v>0.000195212700021352</v>
      </c>
      <c r="J305" s="153">
        <v>0.000322308764192534</v>
      </c>
      <c r="K305" s="153">
        <v>0.000480411291354187</v>
      </c>
      <c r="L305" s="153">
        <v>0.000509938347421728</v>
      </c>
      <c r="M305" s="153">
        <v>0.000428167319646837</v>
      </c>
      <c r="N305" s="153">
        <v>0.00050009528924595</v>
      </c>
      <c r="O305" s="153">
        <v>0.00013451716264655</v>
      </c>
      <c r="P305" s="153">
        <v>9.90160156066129E-05</v>
      </c>
      <c r="Q305" s="153">
        <v>9.46541740770219E-05</v>
      </c>
      <c r="R305" s="153">
        <v>0.000120693846766853</v>
      </c>
    </row>
    <row r="306" spans="1:18" ht="12.75">
      <c r="A306" s="14">
        <v>0</v>
      </c>
      <c r="B306" s="14">
        <v>0</v>
      </c>
      <c r="C306" s="14">
        <v>0</v>
      </c>
      <c r="D306" s="14" t="s">
        <v>1398</v>
      </c>
      <c r="E306" s="14" t="s">
        <v>1395</v>
      </c>
      <c r="F306" s="14" t="s">
        <v>1399</v>
      </c>
      <c r="G306" s="153">
        <v>0</v>
      </c>
      <c r="H306" s="153">
        <v>0</v>
      </c>
      <c r="I306" s="153">
        <v>0</v>
      </c>
      <c r="J306" s="153">
        <v>0</v>
      </c>
      <c r="K306" s="153">
        <v>0</v>
      </c>
      <c r="L306" s="153">
        <v>0</v>
      </c>
      <c r="M306" s="153">
        <v>0</v>
      </c>
      <c r="N306" s="153">
        <v>0</v>
      </c>
      <c r="O306" s="153">
        <v>0</v>
      </c>
      <c r="P306" s="153">
        <v>0</v>
      </c>
      <c r="Q306" s="153">
        <v>0</v>
      </c>
      <c r="R306" s="153">
        <v>0</v>
      </c>
    </row>
    <row r="307" spans="1:18" ht="12.75">
      <c r="A307" s="14">
        <v>0</v>
      </c>
      <c r="B307" s="14">
        <v>0</v>
      </c>
      <c r="C307" s="14">
        <v>0</v>
      </c>
      <c r="D307" s="14" t="s">
        <v>1400</v>
      </c>
      <c r="E307" s="14" t="s">
        <v>1395</v>
      </c>
      <c r="F307" s="14" t="s">
        <v>1401</v>
      </c>
      <c r="G307" s="153">
        <v>0</v>
      </c>
      <c r="H307" s="153">
        <v>0</v>
      </c>
      <c r="I307" s="153">
        <v>0</v>
      </c>
      <c r="J307" s="153">
        <v>0</v>
      </c>
      <c r="K307" s="153">
        <v>0</v>
      </c>
      <c r="L307" s="153">
        <v>0</v>
      </c>
      <c r="M307" s="153">
        <v>0</v>
      </c>
      <c r="N307" s="153">
        <v>0</v>
      </c>
      <c r="O307" s="153">
        <v>0</v>
      </c>
      <c r="P307" s="153">
        <v>0</v>
      </c>
      <c r="Q307" s="153">
        <v>0</v>
      </c>
      <c r="R307" s="153">
        <v>0</v>
      </c>
    </row>
    <row r="308" spans="1:18" ht="12.75">
      <c r="A308" s="14">
        <v>0</v>
      </c>
      <c r="B308" s="14">
        <v>0</v>
      </c>
      <c r="C308" s="14">
        <v>0</v>
      </c>
      <c r="D308" s="14" t="s">
        <v>1402</v>
      </c>
      <c r="E308" s="14" t="s">
        <v>1395</v>
      </c>
      <c r="F308" s="14" t="s">
        <v>1403</v>
      </c>
      <c r="G308" s="153">
        <v>0</v>
      </c>
      <c r="H308" s="153">
        <v>0</v>
      </c>
      <c r="I308" s="153">
        <v>0</v>
      </c>
      <c r="J308" s="153">
        <v>0</v>
      </c>
      <c r="K308" s="153">
        <v>0</v>
      </c>
      <c r="L308" s="153">
        <v>0</v>
      </c>
      <c r="M308" s="153">
        <v>0</v>
      </c>
      <c r="N308" s="153">
        <v>0</v>
      </c>
      <c r="O308" s="153">
        <v>0</v>
      </c>
      <c r="P308" s="153">
        <v>0</v>
      </c>
      <c r="Q308" s="153">
        <v>0</v>
      </c>
      <c r="R308" s="153">
        <v>0</v>
      </c>
    </row>
    <row r="309" spans="1:18" ht="12.75">
      <c r="A309" s="14">
        <v>0</v>
      </c>
      <c r="B309" s="14">
        <v>0</v>
      </c>
      <c r="C309" s="14">
        <v>0</v>
      </c>
      <c r="D309" s="14" t="s">
        <v>1404</v>
      </c>
      <c r="E309" s="14" t="s">
        <v>1395</v>
      </c>
      <c r="F309" s="14" t="s">
        <v>1405</v>
      </c>
      <c r="G309" s="153">
        <v>0</v>
      </c>
      <c r="H309" s="153">
        <v>0</v>
      </c>
      <c r="I309" s="153">
        <v>0</v>
      </c>
      <c r="J309" s="153">
        <v>0</v>
      </c>
      <c r="K309" s="153">
        <v>0</v>
      </c>
      <c r="L309" s="153">
        <v>0</v>
      </c>
      <c r="M309" s="153">
        <v>0</v>
      </c>
      <c r="N309" s="153">
        <v>0</v>
      </c>
      <c r="O309" s="153">
        <v>0</v>
      </c>
      <c r="P309" s="153">
        <v>0</v>
      </c>
      <c r="Q309" s="153">
        <v>0</v>
      </c>
      <c r="R309" s="153">
        <v>0</v>
      </c>
    </row>
    <row r="310" spans="1:18" ht="12.75">
      <c r="A310" s="14">
        <v>0</v>
      </c>
      <c r="B310" s="14">
        <v>0</v>
      </c>
      <c r="C310" s="14">
        <v>0</v>
      </c>
      <c r="D310" s="14" t="s">
        <v>1406</v>
      </c>
      <c r="E310" s="14" t="s">
        <v>1395</v>
      </c>
      <c r="F310" s="14" t="s">
        <v>1407</v>
      </c>
      <c r="G310" s="153">
        <v>0</v>
      </c>
      <c r="H310" s="153">
        <v>0</v>
      </c>
      <c r="I310" s="153">
        <v>0</v>
      </c>
      <c r="J310" s="153">
        <v>0</v>
      </c>
      <c r="K310" s="153">
        <v>0</v>
      </c>
      <c r="L310" s="153">
        <v>0</v>
      </c>
      <c r="M310" s="153">
        <v>0</v>
      </c>
      <c r="N310" s="153">
        <v>0</v>
      </c>
      <c r="O310" s="153">
        <v>0</v>
      </c>
      <c r="P310" s="153">
        <v>0</v>
      </c>
      <c r="Q310" s="153">
        <v>0</v>
      </c>
      <c r="R310" s="153">
        <v>0</v>
      </c>
    </row>
    <row r="311" spans="1:18" ht="12.75">
      <c r="A311" s="14">
        <v>0</v>
      </c>
      <c r="B311" s="14">
        <v>0</v>
      </c>
      <c r="C311" s="14">
        <v>0</v>
      </c>
      <c r="D311" s="14" t="s">
        <v>1408</v>
      </c>
      <c r="E311" s="14" t="s">
        <v>1395</v>
      </c>
      <c r="F311" s="14" t="s">
        <v>1409</v>
      </c>
      <c r="G311" s="153">
        <v>0</v>
      </c>
      <c r="H311" s="153">
        <v>0</v>
      </c>
      <c r="I311" s="153">
        <v>0</v>
      </c>
      <c r="J311" s="153">
        <v>0</v>
      </c>
      <c r="K311" s="153">
        <v>0</v>
      </c>
      <c r="L311" s="153">
        <v>0</v>
      </c>
      <c r="M311" s="153">
        <v>0</v>
      </c>
      <c r="N311" s="153">
        <v>0</v>
      </c>
      <c r="O311" s="153">
        <v>0</v>
      </c>
      <c r="P311" s="153">
        <v>0</v>
      </c>
      <c r="Q311" s="153">
        <v>0</v>
      </c>
      <c r="R311" s="153">
        <v>0</v>
      </c>
    </row>
    <row r="312" spans="1:18" ht="12.75">
      <c r="A312" s="151">
        <v>-0.000616563305129602</v>
      </c>
      <c r="B312" s="14">
        <v>-1000</v>
      </c>
      <c r="C312" s="14">
        <v>982.464709342614</v>
      </c>
      <c r="D312" s="14" t="s">
        <v>1410</v>
      </c>
      <c r="E312" s="14" t="s">
        <v>1411</v>
      </c>
      <c r="F312" s="14" t="s">
        <v>1412</v>
      </c>
      <c r="G312" s="153">
        <v>-0.000171871645306964</v>
      </c>
      <c r="H312" s="153">
        <v>-0.000288614610781223</v>
      </c>
      <c r="I312" s="153">
        <v>-0.000195212699054536</v>
      </c>
      <c r="J312" s="153">
        <v>-0.00032230876183803</v>
      </c>
      <c r="K312" s="153">
        <v>-0.000480411267744784</v>
      </c>
      <c r="L312" s="153">
        <v>-0.000509938332243109</v>
      </c>
      <c r="M312" s="153">
        <v>-0.000428167296490755</v>
      </c>
      <c r="N312" s="153">
        <v>-0.000500095253414656</v>
      </c>
      <c r="O312" s="153">
        <v>-0.000134517162678093</v>
      </c>
      <c r="P312" s="153">
        <v>-9.90160156106867E-05</v>
      </c>
      <c r="Q312" s="153">
        <v>-9.46541740631801E-05</v>
      </c>
      <c r="R312" s="153">
        <v>-0.000120693846724861</v>
      </c>
    </row>
    <row r="313" spans="1:18" ht="12.75">
      <c r="A313" s="151">
        <v>0.000616563329231212</v>
      </c>
      <c r="B313" s="14">
        <v>-982.464709342614</v>
      </c>
      <c r="C313" s="14">
        <v>1000</v>
      </c>
      <c r="D313" s="14" t="s">
        <v>1415</v>
      </c>
      <c r="E313" s="14" t="s">
        <v>1416</v>
      </c>
      <c r="F313" s="14" t="s">
        <v>1417</v>
      </c>
      <c r="G313" s="153">
        <v>0.000171871647921761</v>
      </c>
      <c r="H313" s="153">
        <v>0.000288614622263594</v>
      </c>
      <c r="I313" s="153">
        <v>0.00019521270178302</v>
      </c>
      <c r="J313" s="153">
        <v>0.000322308768886614</v>
      </c>
      <c r="K313" s="153">
        <v>0.00048041133118204</v>
      </c>
      <c r="L313" s="153">
        <v>0.000509938369305018</v>
      </c>
      <c r="M313" s="153">
        <v>0.000428167351515185</v>
      </c>
      <c r="N313" s="153">
        <v>0.000500095337656603</v>
      </c>
      <c r="O313" s="153">
        <v>0.000134517162564407</v>
      </c>
      <c r="P313" s="153">
        <v>9.90160156106867E-05</v>
      </c>
      <c r="Q313" s="153">
        <v>9.46541742905537E-05</v>
      </c>
      <c r="R313" s="153">
        <v>0.000120693847065922</v>
      </c>
    </row>
    <row r="314" spans="1:18" ht="12.75">
      <c r="A314" s="14">
        <v>0.00627271670737172</v>
      </c>
      <c r="B314" s="14">
        <v>0</v>
      </c>
      <c r="C314" s="14">
        <v>233.827522586503</v>
      </c>
      <c r="D314" s="14" t="s">
        <v>1419</v>
      </c>
      <c r="E314" s="14" t="s">
        <v>1420</v>
      </c>
      <c r="F314" s="14" t="s">
        <v>1421</v>
      </c>
      <c r="G314" s="153">
        <v>0.00627271669225137</v>
      </c>
      <c r="H314" s="153">
        <v>0.00623157735640234</v>
      </c>
      <c r="I314" s="153">
        <v>0.00637174872849755</v>
      </c>
      <c r="J314" s="153">
        <v>0.0062515024287677</v>
      </c>
      <c r="K314" s="153">
        <v>0.00627271683117669</v>
      </c>
      <c r="L314" s="153">
        <v>0.00623157739266844</v>
      </c>
      <c r="M314" s="153">
        <v>0.00637174882319868</v>
      </c>
      <c r="N314" s="153">
        <v>0.00625150256428241</v>
      </c>
      <c r="O314" s="153">
        <v>-5.6843418860808E-13</v>
      </c>
      <c r="P314" s="153">
        <v>0</v>
      </c>
      <c r="Q314" s="153">
        <v>2.27373675443232E-13</v>
      </c>
      <c r="R314" s="153">
        <v>7.95807864051312E-13</v>
      </c>
    </row>
    <row r="315" spans="1:18" ht="12.75">
      <c r="A315" s="14">
        <v>0.311309492427994</v>
      </c>
      <c r="B315" s="14">
        <v>-999.995419210145</v>
      </c>
      <c r="C315" s="14">
        <v>1000</v>
      </c>
      <c r="D315" s="14" t="s">
        <v>1425</v>
      </c>
      <c r="E315" s="14" t="s">
        <v>1426</v>
      </c>
      <c r="F315" s="14" t="s">
        <v>1427</v>
      </c>
      <c r="G315" s="153">
        <v>-0.272267293848699</v>
      </c>
      <c r="H315" s="153">
        <v>-0.256749777363097</v>
      </c>
      <c r="I315" s="153">
        <v>-0.256981294101137</v>
      </c>
      <c r="J315" s="153">
        <v>-0.2567001169798</v>
      </c>
      <c r="K315" s="153">
        <v>0.0830954492975024</v>
      </c>
      <c r="L315" s="153">
        <v>0.078305108578661</v>
      </c>
      <c r="M315" s="153">
        <v>0.0769595914675846</v>
      </c>
      <c r="N315" s="153">
        <v>0.0783366729384624</v>
      </c>
      <c r="O315" s="153">
        <v>-0.200674822262385</v>
      </c>
      <c r="P315" s="153">
        <v>-0.191327400370255</v>
      </c>
      <c r="Q315" s="153">
        <v>-0.205806503761891</v>
      </c>
      <c r="R315" s="153">
        <v>-0.191310160784723</v>
      </c>
    </row>
    <row r="316" spans="1:18" ht="12.75">
      <c r="A316" s="14">
        <v>0.802090099447127</v>
      </c>
      <c r="B316" s="14">
        <v>-999.995419210146</v>
      </c>
      <c r="C316" s="14">
        <v>1000</v>
      </c>
      <c r="D316" s="14" t="s">
        <v>1430</v>
      </c>
      <c r="E316" s="14" t="s">
        <v>1426</v>
      </c>
      <c r="F316" s="14" t="s">
        <v>1431</v>
      </c>
      <c r="G316" s="153">
        <v>0.294680799820639</v>
      </c>
      <c r="H316" s="153">
        <v>0.267473518545557</v>
      </c>
      <c r="I316" s="153">
        <v>0.267860311684785</v>
      </c>
      <c r="J316" s="153">
        <v>0.267472128929057</v>
      </c>
      <c r="K316" s="153">
        <v>0.555861002064375</v>
      </c>
      <c r="L316" s="153">
        <v>0.520465601530759</v>
      </c>
      <c r="M316" s="153">
        <v>0.520237626498556</v>
      </c>
      <c r="N316" s="153">
        <v>0.520465213689476</v>
      </c>
      <c r="O316" s="153">
        <v>0.203651492496874</v>
      </c>
      <c r="P316" s="153">
        <v>0.193415552742862</v>
      </c>
      <c r="Q316" s="153">
        <v>0.208387111877527</v>
      </c>
      <c r="R316" s="153">
        <v>0.193416577522953</v>
      </c>
    </row>
    <row r="317" spans="1:18" ht="12.75">
      <c r="A317" s="14">
        <v>1.11339959185629</v>
      </c>
      <c r="B317" s="14">
        <v>0</v>
      </c>
      <c r="C317" s="14">
        <v>1000</v>
      </c>
      <c r="D317" s="14" t="s">
        <v>1432</v>
      </c>
      <c r="E317" s="14" t="s">
        <v>1433</v>
      </c>
      <c r="F317" s="14" t="s">
        <v>1434</v>
      </c>
      <c r="G317" s="153">
        <v>0.0224135059729298</v>
      </c>
      <c r="H317" s="153">
        <v>0.0107237411848272</v>
      </c>
      <c r="I317" s="153">
        <v>0.0108790175848911</v>
      </c>
      <c r="J317" s="153">
        <v>0.010772011950726</v>
      </c>
      <c r="K317" s="153">
        <v>0.638956451333755</v>
      </c>
      <c r="L317" s="153">
        <v>0.598770710090642</v>
      </c>
      <c r="M317" s="153">
        <v>0.597197217937392</v>
      </c>
      <c r="N317" s="153">
        <v>0.598801886583337</v>
      </c>
      <c r="O317" s="153">
        <v>0.00297667023451467</v>
      </c>
      <c r="P317" s="153">
        <v>0.00208815237275163</v>
      </c>
      <c r="Q317" s="153">
        <v>0.00258060811519765</v>
      </c>
      <c r="R317" s="153">
        <v>0.00210641673799635</v>
      </c>
    </row>
    <row r="318" spans="1:18" ht="12.75">
      <c r="A318" s="14">
        <v>0</v>
      </c>
      <c r="B318" s="14">
        <v>0</v>
      </c>
      <c r="C318" s="14">
        <v>0</v>
      </c>
      <c r="D318" s="14" t="s">
        <v>1438</v>
      </c>
      <c r="F318" s="14" t="s">
        <v>1439</v>
      </c>
      <c r="G318" s="153">
        <v>0</v>
      </c>
      <c r="H318" s="153">
        <v>0</v>
      </c>
      <c r="I318" s="153">
        <v>0</v>
      </c>
      <c r="J318" s="153">
        <v>0</v>
      </c>
      <c r="K318" s="153">
        <v>0</v>
      </c>
      <c r="L318" s="153">
        <v>0</v>
      </c>
      <c r="M318" s="153">
        <v>0</v>
      </c>
      <c r="N318" s="153">
        <v>0</v>
      </c>
      <c r="O318" s="153">
        <v>0</v>
      </c>
      <c r="P318" s="153">
        <v>0</v>
      </c>
      <c r="Q318" s="153">
        <v>0</v>
      </c>
      <c r="R318" s="153">
        <v>0</v>
      </c>
    </row>
    <row r="319" spans="1:18" ht="12.75">
      <c r="A319" s="151">
        <v>-0.00053536170037205</v>
      </c>
      <c r="B319" s="14">
        <v>-1000</v>
      </c>
      <c r="C319" s="14">
        <v>1000</v>
      </c>
      <c r="D319" s="14" t="s">
        <v>1440</v>
      </c>
      <c r="F319" s="14" t="s">
        <v>1441</v>
      </c>
      <c r="G319" s="153">
        <v>-0.00050135289757236</v>
      </c>
      <c r="H319" s="153">
        <v>-0.000492670397306938</v>
      </c>
      <c r="I319" s="153">
        <v>-0.000494326834427738</v>
      </c>
      <c r="J319" s="153">
        <v>-0.000492570307415007</v>
      </c>
      <c r="K319" s="153">
        <v>-0.000510607690671349</v>
      </c>
      <c r="L319" s="153">
        <v>-0.000499073657806548</v>
      </c>
      <c r="M319" s="153">
        <v>-0.000501165920923085</v>
      </c>
      <c r="N319" s="153">
        <v>-0.000494561374807744</v>
      </c>
      <c r="O319" s="153">
        <v>-0.000325774124576128</v>
      </c>
      <c r="P319" s="153">
        <v>-0.000227881095383963</v>
      </c>
      <c r="Q319" s="153">
        <v>-0.000281623040564227</v>
      </c>
      <c r="R319" s="153">
        <v>-0.000227828817173758</v>
      </c>
    </row>
    <row r="320" spans="1:18" ht="12.75">
      <c r="A320" s="14">
        <v>0.00153802765782984</v>
      </c>
      <c r="B320" s="14">
        <v>0</v>
      </c>
      <c r="C320" s="14">
        <v>1000</v>
      </c>
      <c r="D320" s="14" t="s">
        <v>1442</v>
      </c>
      <c r="F320" s="14" t="s">
        <v>1443</v>
      </c>
      <c r="G320" s="153">
        <v>0.00150401872690508</v>
      </c>
      <c r="H320" s="153">
        <v>0.00147801040407102</v>
      </c>
      <c r="I320" s="153">
        <v>0.00148298007263747</v>
      </c>
      <c r="J320" s="153">
        <v>0.00147770664318613</v>
      </c>
      <c r="K320" s="153">
        <v>0.00151327375226628</v>
      </c>
      <c r="L320" s="153">
        <v>0.00148441378939878</v>
      </c>
      <c r="M320" s="153">
        <v>0.00148981937491043</v>
      </c>
      <c r="N320" s="153">
        <v>0.00147969803890646</v>
      </c>
      <c r="O320" s="153">
        <v>0.000977322347125664</v>
      </c>
      <c r="P320" s="153">
        <v>0.000683643274896894</v>
      </c>
      <c r="Q320" s="153">
        <v>0.000844869096681577</v>
      </c>
      <c r="R320" s="153">
        <v>0.000683486418438406</v>
      </c>
    </row>
    <row r="321" spans="1:18" ht="12.75">
      <c r="A321" s="14">
        <v>0.00153802764529361</v>
      </c>
      <c r="B321" s="14">
        <v>0</v>
      </c>
      <c r="C321" s="14">
        <v>1000</v>
      </c>
      <c r="D321" s="14" t="s">
        <v>1444</v>
      </c>
      <c r="E321" s="14" t="s">
        <v>1445</v>
      </c>
      <c r="F321" s="14" t="s">
        <v>1446</v>
      </c>
      <c r="G321" s="153">
        <v>0.00150401872635614</v>
      </c>
      <c r="H321" s="153">
        <v>0.00147801040065976</v>
      </c>
      <c r="I321" s="153">
        <v>0.00148298007167056</v>
      </c>
      <c r="J321" s="153">
        <v>0.0014777066410523</v>
      </c>
      <c r="K321" s="153">
        <v>0.00151327372900934</v>
      </c>
      <c r="L321" s="153">
        <v>0.00148441377443345</v>
      </c>
      <c r="M321" s="153">
        <v>0.00148981935235292</v>
      </c>
      <c r="N321" s="153">
        <v>0.00147969800402973</v>
      </c>
      <c r="O321" s="153">
        <v>0.000977322347094171</v>
      </c>
      <c r="P321" s="153">
        <v>0.00068364327489766</v>
      </c>
      <c r="Q321" s="153">
        <v>0.00084486909656939</v>
      </c>
      <c r="R321" s="153">
        <v>0.000683486418388682</v>
      </c>
    </row>
    <row r="322" spans="1:18" ht="12.75">
      <c r="A322" s="151">
        <v>-0.000535361700485737</v>
      </c>
      <c r="B322" s="14">
        <v>-1000</v>
      </c>
      <c r="C322" s="14">
        <v>1000</v>
      </c>
      <c r="D322" s="14" t="s">
        <v>1448</v>
      </c>
      <c r="F322" s="14" t="s">
        <v>1449</v>
      </c>
      <c r="G322" s="153">
        <v>-0.00050135289757236</v>
      </c>
      <c r="H322" s="153">
        <v>-0.000492670397306938</v>
      </c>
      <c r="I322" s="153">
        <v>-0.000494326834427738</v>
      </c>
      <c r="J322" s="153">
        <v>-0.000492570307415007</v>
      </c>
      <c r="K322" s="153">
        <v>-0.000510607690671349</v>
      </c>
      <c r="L322" s="153">
        <v>-0.000499073657806548</v>
      </c>
      <c r="M322" s="153">
        <v>-0.000501165920923085</v>
      </c>
      <c r="N322" s="153">
        <v>-0.000494561374807744</v>
      </c>
      <c r="O322" s="153">
        <v>-0.000325774124576128</v>
      </c>
      <c r="P322" s="153">
        <v>-0.000227881095383963</v>
      </c>
      <c r="Q322" s="153">
        <v>-0.000281623039995793</v>
      </c>
      <c r="R322" s="153">
        <v>-0.000227828817173758</v>
      </c>
    </row>
    <row r="323" spans="1:18" ht="12.75">
      <c r="A323" s="151">
        <v>-0.000535361712991289</v>
      </c>
      <c r="B323" s="14">
        <v>-1000</v>
      </c>
      <c r="C323" s="14">
        <v>1000</v>
      </c>
      <c r="D323" s="14" t="s">
        <v>1451</v>
      </c>
      <c r="F323" s="14" t="s">
        <v>1452</v>
      </c>
      <c r="G323" s="153">
        <v>-0.000501352898140794</v>
      </c>
      <c r="H323" s="153">
        <v>-0.000492670400717543</v>
      </c>
      <c r="I323" s="153">
        <v>-0.00049432683545092</v>
      </c>
      <c r="J323" s="153">
        <v>-0.000492570309688744</v>
      </c>
      <c r="K323" s="153">
        <v>-0.000510607713863464</v>
      </c>
      <c r="L323" s="153">
        <v>-0.00049907367281321</v>
      </c>
      <c r="M323" s="153">
        <v>-0.000501165943546766</v>
      </c>
      <c r="N323" s="153">
        <v>-0.000494561409595917</v>
      </c>
      <c r="O323" s="153">
        <v>-0.000325774124576128</v>
      </c>
      <c r="P323" s="153">
        <v>-0.000227881095383963</v>
      </c>
      <c r="Q323" s="153">
        <v>-0.000281623039995793</v>
      </c>
      <c r="R323" s="153">
        <v>-0.000227828817173758</v>
      </c>
    </row>
    <row r="324" spans="1:18" ht="12.75">
      <c r="A324" s="14">
        <v>-0.00100266594483855</v>
      </c>
      <c r="B324" s="14">
        <v>-1000</v>
      </c>
      <c r="C324" s="14">
        <v>982.46370667681</v>
      </c>
      <c r="D324" s="14" t="s">
        <v>1453</v>
      </c>
      <c r="E324" s="14" t="s">
        <v>1445</v>
      </c>
      <c r="F324" s="14" t="s">
        <v>1454</v>
      </c>
      <c r="G324" s="153">
        <v>-0.00100266582887798</v>
      </c>
      <c r="H324" s="153">
        <v>-0.000985340003239798</v>
      </c>
      <c r="I324" s="153">
        <v>-0.000988653237186554</v>
      </c>
      <c r="J324" s="153">
        <v>-0.00098513633361108</v>
      </c>
      <c r="K324" s="153">
        <v>-0.00100266603828913</v>
      </c>
      <c r="L324" s="153">
        <v>-0.000985340116471889</v>
      </c>
      <c r="M324" s="153">
        <v>-0.000988653431363673</v>
      </c>
      <c r="N324" s="153">
        <v>-0.000985136629424232</v>
      </c>
      <c r="O324" s="153">
        <v>-0.000651548222549536</v>
      </c>
      <c r="P324" s="153">
        <v>-0.00045576217951293</v>
      </c>
      <c r="Q324" s="153">
        <v>-0.000563246056572097</v>
      </c>
      <c r="R324" s="153">
        <v>-0.00045565760115096</v>
      </c>
    </row>
    <row r="325" spans="1:18" ht="12.75">
      <c r="A325" s="14">
        <v>0</v>
      </c>
      <c r="B325" s="14">
        <v>0</v>
      </c>
      <c r="C325" s="14">
        <v>0</v>
      </c>
      <c r="D325" s="14" t="s">
        <v>1456</v>
      </c>
      <c r="F325" s="14" t="s">
        <v>1457</v>
      </c>
      <c r="G325" s="153">
        <v>0</v>
      </c>
      <c r="H325" s="153">
        <v>0</v>
      </c>
      <c r="I325" s="153">
        <v>0</v>
      </c>
      <c r="J325" s="153">
        <v>0</v>
      </c>
      <c r="K325" s="153">
        <v>0</v>
      </c>
      <c r="L325" s="153">
        <v>0</v>
      </c>
      <c r="M325" s="153">
        <v>0</v>
      </c>
      <c r="N325" s="153">
        <v>0</v>
      </c>
      <c r="O325" s="153">
        <v>0</v>
      </c>
      <c r="P325" s="153">
        <v>0</v>
      </c>
      <c r="Q325" s="153">
        <v>0</v>
      </c>
      <c r="R325" s="153">
        <v>0</v>
      </c>
    </row>
    <row r="326" spans="1:18" ht="12.75">
      <c r="A326" s="14">
        <v>-0.178600507494593</v>
      </c>
      <c r="B326" s="14">
        <v>-999.999988433422</v>
      </c>
      <c r="C326" s="14">
        <v>1000</v>
      </c>
      <c r="D326" s="14" t="s">
        <v>1459</v>
      </c>
      <c r="F326" s="14" t="s">
        <v>1460</v>
      </c>
      <c r="G326" s="153">
        <v>-0.0860346997236547</v>
      </c>
      <c r="H326" s="153">
        <v>-0.0816578382804209</v>
      </c>
      <c r="I326" s="153">
        <v>-0.0818278634026228</v>
      </c>
      <c r="J326" s="153">
        <v>-0.0816457359341029</v>
      </c>
      <c r="K326" s="153">
        <v>-0.130864233423153</v>
      </c>
      <c r="L326" s="153">
        <v>-0.126317585158972</v>
      </c>
      <c r="M326" s="153">
        <v>-0.12646202056328</v>
      </c>
      <c r="N326" s="153">
        <v>-0.12630606765424</v>
      </c>
      <c r="O326" s="153">
        <v>-0.0330428537206444</v>
      </c>
      <c r="P326" s="153">
        <v>-0.040848767516195</v>
      </c>
      <c r="Q326" s="153">
        <v>-0.0413587530291579</v>
      </c>
      <c r="R326" s="153">
        <v>-0.0408223704878309</v>
      </c>
    </row>
    <row r="327" spans="1:18" ht="12.75">
      <c r="A327" s="14">
        <v>0.178600507494593</v>
      </c>
      <c r="B327" s="14">
        <v>-1000</v>
      </c>
      <c r="C327" s="14">
        <v>999.999988433422</v>
      </c>
      <c r="D327" s="14" t="s">
        <v>1461</v>
      </c>
      <c r="F327" s="14" t="s">
        <v>1462</v>
      </c>
      <c r="G327" s="153">
        <v>0.0860346997237684</v>
      </c>
      <c r="H327" s="153">
        <v>0.0816578382806483</v>
      </c>
      <c r="I327" s="153">
        <v>0.0818278634026228</v>
      </c>
      <c r="J327" s="153">
        <v>0.0816457359339892</v>
      </c>
      <c r="K327" s="153">
        <v>0.130864233423039</v>
      </c>
      <c r="L327" s="153">
        <v>0.126317585158972</v>
      </c>
      <c r="M327" s="153">
        <v>0.126462020563167</v>
      </c>
      <c r="N327" s="153">
        <v>0.126306067654127</v>
      </c>
      <c r="O327" s="153">
        <v>0.0330428537206444</v>
      </c>
      <c r="P327" s="153">
        <v>0.0408487675163087</v>
      </c>
      <c r="Q327" s="153">
        <v>0.0413587530289305</v>
      </c>
      <c r="R327" s="153">
        <v>0.0408223704879446</v>
      </c>
    </row>
    <row r="328" spans="1:18" ht="12.75">
      <c r="A328" s="14">
        <v>0.17861207407202</v>
      </c>
      <c r="B328" s="14">
        <v>-999.999988433422</v>
      </c>
      <c r="C328" s="14">
        <v>1000</v>
      </c>
      <c r="D328" s="14" t="s">
        <v>196</v>
      </c>
      <c r="E328" s="14" t="s">
        <v>197</v>
      </c>
      <c r="F328" s="14" t="s">
        <v>1463</v>
      </c>
      <c r="G328" s="153">
        <v>0.0860462663011958</v>
      </c>
      <c r="H328" s="153">
        <v>0.0816675962015551</v>
      </c>
      <c r="I328" s="153">
        <v>0.0818376541351426</v>
      </c>
      <c r="J328" s="153">
        <v>0.081655491838319</v>
      </c>
      <c r="K328" s="153">
        <v>0.13087580000058</v>
      </c>
      <c r="L328" s="153">
        <v>0.126327343080106</v>
      </c>
      <c r="M328" s="153">
        <v>0.1264718112958</v>
      </c>
      <c r="N328" s="153">
        <v>0.126315823558229</v>
      </c>
      <c r="O328" s="153">
        <v>0.033050369866828</v>
      </c>
      <c r="P328" s="153">
        <v>0.0408550154304521</v>
      </c>
      <c r="Q328" s="153">
        <v>0.0413664744091875</v>
      </c>
      <c r="R328" s="153">
        <v>0.0408286169683833</v>
      </c>
    </row>
    <row r="329" spans="1:18" ht="12.75">
      <c r="A329" s="14">
        <v>-0.178600507494593</v>
      </c>
      <c r="B329" s="14">
        <v>-999.999988433422</v>
      </c>
      <c r="C329" s="14">
        <v>1000</v>
      </c>
      <c r="D329" s="14" t="s">
        <v>1464</v>
      </c>
      <c r="E329" s="14" t="s">
        <v>197</v>
      </c>
      <c r="F329" s="14" t="s">
        <v>1465</v>
      </c>
      <c r="G329" s="153">
        <v>-0.0860346997236547</v>
      </c>
      <c r="H329" s="153">
        <v>-0.0816578382805346</v>
      </c>
      <c r="I329" s="153">
        <v>-0.0818278634026228</v>
      </c>
      <c r="J329" s="153">
        <v>-0.0816457359341029</v>
      </c>
      <c r="K329" s="153">
        <v>-0.130864233423153</v>
      </c>
      <c r="L329" s="153">
        <v>-0.126317585158972</v>
      </c>
      <c r="M329" s="153">
        <v>-0.12646202056328</v>
      </c>
      <c r="N329" s="153">
        <v>-0.12630606765424</v>
      </c>
      <c r="O329" s="153">
        <v>-0.0330428537205307</v>
      </c>
      <c r="P329" s="153">
        <v>-0.040848767516195</v>
      </c>
      <c r="Q329" s="153">
        <v>-0.0413587530291579</v>
      </c>
      <c r="R329" s="153">
        <v>-0.0408223704878309</v>
      </c>
    </row>
    <row r="330" spans="1:18" ht="12.75">
      <c r="A330" s="14">
        <v>0</v>
      </c>
      <c r="B330" s="14">
        <v>0</v>
      </c>
      <c r="C330" s="14">
        <v>0</v>
      </c>
      <c r="D330" s="14" t="s">
        <v>1466</v>
      </c>
      <c r="F330" s="14" t="s">
        <v>1467</v>
      </c>
      <c r="G330" s="153">
        <v>0</v>
      </c>
      <c r="H330" s="153">
        <v>0</v>
      </c>
      <c r="I330" s="153">
        <v>0</v>
      </c>
      <c r="J330" s="153">
        <v>0</v>
      </c>
      <c r="K330" s="153">
        <v>0</v>
      </c>
      <c r="L330" s="153">
        <v>0</v>
      </c>
      <c r="M330" s="153">
        <v>0</v>
      </c>
      <c r="N330" s="153">
        <v>0</v>
      </c>
      <c r="O330" s="153">
        <v>0</v>
      </c>
      <c r="P330" s="153">
        <v>0</v>
      </c>
      <c r="Q330" s="153">
        <v>0</v>
      </c>
      <c r="R330" s="153">
        <v>0</v>
      </c>
    </row>
    <row r="331" spans="1:18" ht="12.75">
      <c r="A331" s="151">
        <v>3.22003808469314E-11</v>
      </c>
      <c r="B331" s="14">
        <v>0</v>
      </c>
      <c r="C331" s="14">
        <v>296.562509862898</v>
      </c>
      <c r="D331" s="14" t="s">
        <v>1471</v>
      </c>
      <c r="F331" s="14" t="s">
        <v>1472</v>
      </c>
      <c r="G331" s="153">
        <v>1.19117499560492E-12</v>
      </c>
      <c r="H331" s="153">
        <v>8.57906674789886E-12</v>
      </c>
      <c r="I331" s="153">
        <v>2.38954031510294E-12</v>
      </c>
      <c r="J331" s="153">
        <v>5.02373312944167E-12</v>
      </c>
      <c r="K331" s="153">
        <v>5.65479448565902E-11</v>
      </c>
      <c r="L331" s="153">
        <v>3.70944869064174E-11</v>
      </c>
      <c r="M331" s="153">
        <v>5.41905749816137E-11</v>
      </c>
      <c r="N331" s="153">
        <v>8.30639657693091E-11</v>
      </c>
      <c r="O331" s="153">
        <v>3.00401293439149E-15</v>
      </c>
      <c r="P331" s="153">
        <v>1.07037468999604E-15</v>
      </c>
      <c r="Q331" s="153">
        <v>3.86155093209188E-15</v>
      </c>
      <c r="R331" s="153">
        <v>1.50840186003886E-15</v>
      </c>
    </row>
    <row r="332" spans="1:18" ht="12.75">
      <c r="A332" s="151">
        <v>3.2200380846931E-11</v>
      </c>
      <c r="B332" s="14">
        <v>0</v>
      </c>
      <c r="C332" s="14">
        <v>296.562509862905</v>
      </c>
      <c r="D332" s="14" t="s">
        <v>201</v>
      </c>
      <c r="F332" s="14" t="s">
        <v>1475</v>
      </c>
      <c r="G332" s="153">
        <v>1.63928462857341E-12</v>
      </c>
      <c r="H332" s="153">
        <v>7.87635587626341E-12</v>
      </c>
      <c r="I332" s="153">
        <v>2.49421478768012E-12</v>
      </c>
      <c r="J332" s="153">
        <v>5.06641729469385E-12</v>
      </c>
      <c r="K332" s="153">
        <v>5.68058704282703E-11</v>
      </c>
      <c r="L332" s="153">
        <v>3.71233611669336E-11</v>
      </c>
      <c r="M332" s="153">
        <v>5.42101801739161E-11</v>
      </c>
      <c r="N332" s="153">
        <v>8.30080723852575E-11</v>
      </c>
      <c r="O332" s="153">
        <v>4.87081305567359E-15</v>
      </c>
      <c r="P332" s="153">
        <v>7.3938718974176E-16</v>
      </c>
      <c r="Q332" s="153">
        <v>3.15593125108287E-15</v>
      </c>
      <c r="R332" s="153">
        <v>5.88644299938098E-16</v>
      </c>
    </row>
    <row r="333" spans="1:18" ht="12.75">
      <c r="A333" s="151">
        <v>3.22003808469317E-11</v>
      </c>
      <c r="B333" s="14">
        <v>0</v>
      </c>
      <c r="C333" s="14">
        <v>296.56250986288</v>
      </c>
      <c r="D333" s="14" t="s">
        <v>204</v>
      </c>
      <c r="F333" s="14" t="s">
        <v>1476</v>
      </c>
      <c r="G333" s="153">
        <v>1.63928462857341E-12</v>
      </c>
      <c r="H333" s="153">
        <v>7.87635587626362E-12</v>
      </c>
      <c r="I333" s="153">
        <v>2.49421478768012E-12</v>
      </c>
      <c r="J333" s="153">
        <v>5.0664172946938E-12</v>
      </c>
      <c r="K333" s="153">
        <v>5.68058704282701E-11</v>
      </c>
      <c r="L333" s="153">
        <v>3.71233611669335E-11</v>
      </c>
      <c r="M333" s="153">
        <v>5.42101801739161E-11</v>
      </c>
      <c r="N333" s="153">
        <v>8.30080723852575E-11</v>
      </c>
      <c r="O333" s="153">
        <v>4.8708130556736E-15</v>
      </c>
      <c r="P333" s="153">
        <v>7.3938718974176E-16</v>
      </c>
      <c r="Q333" s="153">
        <v>3.15593125108287E-15</v>
      </c>
      <c r="R333" s="153">
        <v>5.88644299938097E-16</v>
      </c>
    </row>
    <row r="334" spans="1:18" ht="12.75">
      <c r="A334" s="14">
        <v>0.893014103974678</v>
      </c>
      <c r="B334" s="14">
        <v>-1000</v>
      </c>
      <c r="C334" s="14">
        <v>1000</v>
      </c>
      <c r="D334" s="14" t="s">
        <v>1477</v>
      </c>
      <c r="F334" s="14" t="s">
        <v>1478</v>
      </c>
      <c r="G334" s="153">
        <v>0.430185065209002</v>
      </c>
      <c r="H334" s="153">
        <v>0.40829894926594</v>
      </c>
      <c r="I334" s="153">
        <v>0.409149107702091</v>
      </c>
      <c r="J334" s="153">
        <v>0.408238435603493</v>
      </c>
      <c r="K334" s="153">
        <v>0.65433273369365</v>
      </c>
      <c r="L334" s="153">
        <v>0.631597683702125</v>
      </c>
      <c r="M334" s="153">
        <v>0.632319893534372</v>
      </c>
      <c r="N334" s="153">
        <v>0.631540094180422</v>
      </c>
      <c r="O334" s="153">
        <v>0.165221784746336</v>
      </c>
      <c r="P334" s="153">
        <v>0.204250085404964</v>
      </c>
      <c r="Q334" s="153">
        <v>0.206801486580502</v>
      </c>
      <c r="R334" s="153">
        <v>0.204118098853541</v>
      </c>
    </row>
    <row r="335" spans="1:18" ht="12.75">
      <c r="A335" s="14">
        <v>-1.07161461146927</v>
      </c>
      <c r="B335" s="14">
        <v>-999.998705021191</v>
      </c>
      <c r="C335" s="14">
        <v>1000</v>
      </c>
      <c r="D335" s="14" t="s">
        <v>1479</v>
      </c>
      <c r="F335" s="14" t="s">
        <v>1480</v>
      </c>
      <c r="G335" s="153">
        <v>-0.516219764931975</v>
      </c>
      <c r="H335" s="153">
        <v>-0.48995678754693</v>
      </c>
      <c r="I335" s="153">
        <v>-0.490976971104601</v>
      </c>
      <c r="J335" s="153">
        <v>-0.48988417153771</v>
      </c>
      <c r="K335" s="153">
        <v>-0.785196967116689</v>
      </c>
      <c r="L335" s="153">
        <v>-0.757915268860983</v>
      </c>
      <c r="M335" s="153">
        <v>-0.758781914097653</v>
      </c>
      <c r="N335" s="153">
        <v>-0.757846161834663</v>
      </c>
      <c r="O335" s="153">
        <v>-0.19826463846698</v>
      </c>
      <c r="P335" s="153">
        <v>-0.245098852921387</v>
      </c>
      <c r="Q335" s="153">
        <v>-0.248160239609433</v>
      </c>
      <c r="R335" s="153">
        <v>-0.244940469341372</v>
      </c>
    </row>
    <row r="336" spans="1:18" ht="12.75">
      <c r="A336" s="14">
        <v>0.178600507494479</v>
      </c>
      <c r="B336" s="14">
        <v>-1000</v>
      </c>
      <c r="C336" s="14">
        <v>999.999988433422</v>
      </c>
      <c r="D336" s="14" t="s">
        <v>1481</v>
      </c>
      <c r="F336" s="14" t="s">
        <v>1482</v>
      </c>
      <c r="G336" s="153">
        <v>0.0860346997237684</v>
      </c>
      <c r="H336" s="153">
        <v>0.0816578382806483</v>
      </c>
      <c r="I336" s="153">
        <v>0.0818278634026228</v>
      </c>
      <c r="J336" s="153">
        <v>0.0816457359341029</v>
      </c>
      <c r="K336" s="153">
        <v>0.130864233423267</v>
      </c>
      <c r="L336" s="153">
        <v>0.126317585158972</v>
      </c>
      <c r="M336" s="153">
        <v>0.12646202056328</v>
      </c>
      <c r="N336" s="153">
        <v>0.126306067654354</v>
      </c>
      <c r="O336" s="153">
        <v>0.0330428537207581</v>
      </c>
      <c r="P336" s="153">
        <v>0.040848767516195</v>
      </c>
      <c r="Q336" s="153">
        <v>0.0413587530290442</v>
      </c>
      <c r="R336" s="153">
        <v>0.0408223704878309</v>
      </c>
    </row>
    <row r="337" spans="1:18" ht="12.75">
      <c r="A337" s="151">
        <v>1.15665775410889E-05</v>
      </c>
      <c r="B337" s="151">
        <v>1.15665773137152E-05</v>
      </c>
      <c r="C337" s="151">
        <v>1.15665775410889E-05</v>
      </c>
      <c r="D337" s="14" t="s">
        <v>1483</v>
      </c>
      <c r="F337" s="14" t="s">
        <v>1484</v>
      </c>
      <c r="G337" s="153">
        <v>1.1566577427402E-05</v>
      </c>
      <c r="H337" s="153">
        <v>9.7579209068499E-06</v>
      </c>
      <c r="I337" s="153">
        <v>9.79073251983209E-06</v>
      </c>
      <c r="J337" s="153">
        <v>9.75590410234872E-06</v>
      </c>
      <c r="K337" s="153">
        <v>1.15665773137152E-05</v>
      </c>
      <c r="L337" s="153">
        <v>9.75792113422358E-06</v>
      </c>
      <c r="M337" s="153">
        <v>9.79073240614525E-06</v>
      </c>
      <c r="N337" s="153">
        <v>9.75590387497504E-06</v>
      </c>
      <c r="O337" s="153">
        <v>7.51614618366147E-06</v>
      </c>
      <c r="P337" s="153">
        <v>6.24791425707371E-06</v>
      </c>
      <c r="Q337" s="153">
        <v>7.72138025695312E-06</v>
      </c>
      <c r="R337" s="153">
        <v>6.2464805523632E-06</v>
      </c>
    </row>
    <row r="338" spans="1:18" ht="12.75">
      <c r="A338" s="14">
        <v>1.07161461146381</v>
      </c>
      <c r="B338" s="14">
        <v>-1000</v>
      </c>
      <c r="C338" s="14">
        <v>1000</v>
      </c>
      <c r="D338" s="14" t="s">
        <v>1485</v>
      </c>
      <c r="E338" s="14" t="s">
        <v>1486</v>
      </c>
      <c r="F338" s="14" t="s">
        <v>1487</v>
      </c>
      <c r="G338" s="153">
        <v>0.516219764933794</v>
      </c>
      <c r="H338" s="153">
        <v>0.4899567875525</v>
      </c>
      <c r="I338" s="153">
        <v>0.490976971107329</v>
      </c>
      <c r="J338" s="153">
        <v>0.489884171540779</v>
      </c>
      <c r="K338" s="153">
        <v>0.785196967147385</v>
      </c>
      <c r="L338" s="153">
        <v>0.757915268868714</v>
      </c>
      <c r="M338" s="153">
        <v>0.758781914112887</v>
      </c>
      <c r="N338" s="153">
        <v>0.757846161856832</v>
      </c>
      <c r="O338" s="153">
        <v>0.369862681101608</v>
      </c>
      <c r="P338" s="153">
        <v>0.365719435568848</v>
      </c>
      <c r="Q338" s="153">
        <v>0.389071510281269</v>
      </c>
      <c r="R338" s="153">
        <v>0.365671502893746</v>
      </c>
    </row>
    <row r="339" spans="1:18" ht="12.75">
      <c r="A339" s="151">
        <v>8.74748397221569E-12</v>
      </c>
      <c r="B339" s="14">
        <v>0</v>
      </c>
      <c r="C339" s="14">
        <v>203.551782913577</v>
      </c>
      <c r="D339" s="14" t="s">
        <v>1490</v>
      </c>
      <c r="E339" s="14" t="s">
        <v>1491</v>
      </c>
      <c r="F339" s="14" t="s">
        <v>1492</v>
      </c>
      <c r="G339" s="153">
        <v>9.79749034113826E-13</v>
      </c>
      <c r="H339" s="153">
        <v>4.54972440570843E-12</v>
      </c>
      <c r="I339" s="153">
        <v>1.57788259133526E-12</v>
      </c>
      <c r="J339" s="153">
        <v>2.73545028171484E-12</v>
      </c>
      <c r="K339" s="153">
        <v>2.84620302800844E-11</v>
      </c>
      <c r="L339" s="153">
        <v>1.45863546446061E-11</v>
      </c>
      <c r="M339" s="153">
        <v>2.27151814997903E-11</v>
      </c>
      <c r="N339" s="153">
        <v>3.46378047641317E-11</v>
      </c>
      <c r="O339" s="153">
        <v>0.128698531858875</v>
      </c>
      <c r="P339" s="153">
        <v>0.0904654369296367</v>
      </c>
      <c r="Q339" s="153">
        <v>0.105683452915445</v>
      </c>
      <c r="R339" s="153">
        <v>0.0905482750324715</v>
      </c>
    </row>
    <row r="340" spans="1:18" ht="12.75">
      <c r="A340" s="14">
        <v>0</v>
      </c>
      <c r="B340" s="14">
        <v>0</v>
      </c>
      <c r="C340" s="14">
        <v>0</v>
      </c>
      <c r="D340" s="14" t="s">
        <v>1496</v>
      </c>
      <c r="E340" s="14" t="s">
        <v>1497</v>
      </c>
      <c r="F340" s="14" t="s">
        <v>1498</v>
      </c>
      <c r="G340" s="153">
        <v>0</v>
      </c>
      <c r="H340" s="153">
        <v>0</v>
      </c>
      <c r="I340" s="153">
        <v>0</v>
      </c>
      <c r="J340" s="153">
        <v>0</v>
      </c>
      <c r="K340" s="153">
        <v>0</v>
      </c>
      <c r="L340" s="153">
        <v>0</v>
      </c>
      <c r="M340" s="153">
        <v>0</v>
      </c>
      <c r="N340" s="153">
        <v>0</v>
      </c>
      <c r="O340" s="153">
        <v>0</v>
      </c>
      <c r="P340" s="153">
        <v>0</v>
      </c>
      <c r="Q340" s="153">
        <v>0</v>
      </c>
      <c r="R340" s="153">
        <v>0</v>
      </c>
    </row>
    <row r="341" spans="1:18" ht="12.75">
      <c r="A341" s="14">
        <v>0.0759419096597323</v>
      </c>
      <c r="B341" s="14">
        <v>0</v>
      </c>
      <c r="C341" s="14">
        <v>881.6032852648</v>
      </c>
      <c r="D341" s="14" t="s">
        <v>1500</v>
      </c>
      <c r="E341" s="14" t="s">
        <v>1501</v>
      </c>
      <c r="F341" s="14" t="s">
        <v>1502</v>
      </c>
      <c r="G341" s="153">
        <v>8.9958476010158E-13</v>
      </c>
      <c r="H341" s="153">
        <v>7.07707215483084E-12</v>
      </c>
      <c r="I341" s="153">
        <v>2.03384937035091E-12</v>
      </c>
      <c r="J341" s="153">
        <v>4.43183056446788E-12</v>
      </c>
      <c r="K341" s="153">
        <v>0.0759419096109527</v>
      </c>
      <c r="L341" s="153">
        <v>0.058648437150462</v>
      </c>
      <c r="M341" s="153">
        <v>0.057891905504235</v>
      </c>
      <c r="N341" s="153">
        <v>0.0586363149920098</v>
      </c>
      <c r="O341" s="153">
        <v>1.27099268408786E-15</v>
      </c>
      <c r="P341" s="153">
        <v>2.87698199188051E-16</v>
      </c>
      <c r="Q341" s="153">
        <v>1.09939122757906E-15</v>
      </c>
      <c r="R341" s="153">
        <v>2.40024216430097E-16</v>
      </c>
    </row>
    <row r="342" spans="1:18" ht="12.75">
      <c r="A342" s="14">
        <v>7.3921725209808</v>
      </c>
      <c r="B342" s="14">
        <v>-466.507499440414</v>
      </c>
      <c r="C342" s="14">
        <v>1000</v>
      </c>
      <c r="D342" s="14" t="s">
        <v>1505</v>
      </c>
      <c r="F342" s="14" t="s">
        <v>1506</v>
      </c>
      <c r="G342" s="153">
        <v>3.43667570118191</v>
      </c>
      <c r="H342" s="153">
        <v>3.35144389297045</v>
      </c>
      <c r="I342" s="153">
        <v>3.36036560136915</v>
      </c>
      <c r="J342" s="153">
        <v>3.35076503343054</v>
      </c>
      <c r="K342" s="153">
        <v>5.31780893330494</v>
      </c>
      <c r="L342" s="153">
        <v>5.25636737440049</v>
      </c>
      <c r="M342" s="153">
        <v>5.26707572720249</v>
      </c>
      <c r="N342" s="153">
        <v>5.25568992665546</v>
      </c>
      <c r="O342" s="153">
        <v>2.55519159183904</v>
      </c>
      <c r="P342" s="153">
        <v>2.5772600789943</v>
      </c>
      <c r="Q342" s="153">
        <v>2.72433031660909</v>
      </c>
      <c r="R342" s="153">
        <v>2.5767905703434</v>
      </c>
    </row>
    <row r="343" spans="1:18" ht="12.75">
      <c r="A343" s="14">
        <v>0.0267308344032244</v>
      </c>
      <c r="B343" s="14">
        <v>-927.054929412534</v>
      </c>
      <c r="C343" s="14">
        <v>491.261786132337</v>
      </c>
      <c r="D343" s="14" t="s">
        <v>1507</v>
      </c>
      <c r="F343" s="14" t="s">
        <v>1508</v>
      </c>
      <c r="G343" s="153">
        <v>0.0267308344546108</v>
      </c>
      <c r="H343" s="153">
        <v>0.026246879166365</v>
      </c>
      <c r="I343" s="153">
        <v>0.0263351354412861</v>
      </c>
      <c r="J343" s="153">
        <v>0.0263101845993105</v>
      </c>
      <c r="K343" s="153">
        <v>0.0267308343559307</v>
      </c>
      <c r="L343" s="153">
        <v>0.0262468791040646</v>
      </c>
      <c r="M343" s="153">
        <v>0.0263351353470397</v>
      </c>
      <c r="N343" s="153">
        <v>0.0263101844492439</v>
      </c>
      <c r="O343" s="153">
        <v>0.017345314103295</v>
      </c>
      <c r="P343" s="153">
        <v>0.0121437239927217</v>
      </c>
      <c r="Q343" s="153">
        <v>0.0150076178688323</v>
      </c>
      <c r="R343" s="153">
        <v>0.012176522986806</v>
      </c>
    </row>
    <row r="344" spans="1:18" ht="12.75">
      <c r="A344" s="14">
        <v>1.87949924621352</v>
      </c>
      <c r="B344" s="14">
        <v>-1000</v>
      </c>
      <c r="C344" s="14">
        <v>1000</v>
      </c>
      <c r="D344" s="14" t="s">
        <v>1509</v>
      </c>
      <c r="E344" s="14" t="s">
        <v>1510</v>
      </c>
      <c r="F344" s="14" t="s">
        <v>1511</v>
      </c>
      <c r="G344" s="153">
        <v>0.608937426324132</v>
      </c>
      <c r="H344" s="153">
        <v>0.575092799231242</v>
      </c>
      <c r="I344" s="153">
        <v>0.576461666278078</v>
      </c>
      <c r="J344" s="153">
        <v>0.575009626298083</v>
      </c>
      <c r="K344" s="153">
        <v>1.27484927239879</v>
      </c>
      <c r="L344" s="153">
        <v>1.22711076885684</v>
      </c>
      <c r="M344" s="153">
        <v>1.22769364141765</v>
      </c>
      <c r="N344" s="153">
        <v>1.22701788062124</v>
      </c>
      <c r="O344" s="153">
        <v>0.503181271914172</v>
      </c>
      <c r="P344" s="153">
        <v>0.51029797377032</v>
      </c>
      <c r="Q344" s="153">
        <v>0.538496526792755</v>
      </c>
      <c r="R344" s="153">
        <v>0.510215468543265</v>
      </c>
    </row>
    <row r="345" spans="1:18" ht="12.75">
      <c r="A345" s="14">
        <v>-4.1636940509835</v>
      </c>
      <c r="B345" s="14">
        <v>-1000</v>
      </c>
      <c r="C345" s="14">
        <v>1000</v>
      </c>
      <c r="D345" s="14" t="s">
        <v>1513</v>
      </c>
      <c r="E345" s="14" t="s">
        <v>1514</v>
      </c>
      <c r="F345" s="14" t="s">
        <v>1515</v>
      </c>
      <c r="G345" s="153">
        <v>-1.86254189215469</v>
      </c>
      <c r="H345" s="153">
        <v>-1.80634291707599</v>
      </c>
      <c r="I345" s="153">
        <v>-1.81092708216101</v>
      </c>
      <c r="J345" s="153">
        <v>-1.80599282996274</v>
      </c>
      <c r="K345" s="153">
        <v>-3.0033977083392</v>
      </c>
      <c r="L345" s="153">
        <v>-2.94551269525482</v>
      </c>
      <c r="M345" s="153">
        <v>-2.94993152429674</v>
      </c>
      <c r="N345" s="153">
        <v>-2.9451619760498</v>
      </c>
      <c r="O345" s="153">
        <v>-1.37942154216568</v>
      </c>
      <c r="P345" s="153">
        <v>-1.38533781586795</v>
      </c>
      <c r="Q345" s="153">
        <v>-1.46635871424166</v>
      </c>
      <c r="R345" s="153">
        <v>-1.38510357393192</v>
      </c>
    </row>
    <row r="346" spans="1:18" ht="12.75">
      <c r="A346" s="14">
        <v>-0.278710718831803</v>
      </c>
      <c r="B346" s="14">
        <v>-0.46710190159365</v>
      </c>
      <c r="C346" s="14">
        <v>0</v>
      </c>
      <c r="D346" s="14" t="s">
        <v>1516</v>
      </c>
      <c r="E346" s="14" t="s">
        <v>1517</v>
      </c>
      <c r="F346" s="14" t="s">
        <v>1518</v>
      </c>
      <c r="G346" s="153">
        <v>-0.354652628433086</v>
      </c>
      <c r="H346" s="153">
        <v>-0.417698433340433</v>
      </c>
      <c r="I346" s="153">
        <v>-0.421487311404348</v>
      </c>
      <c r="J346" s="153">
        <v>-0.417527246231884</v>
      </c>
      <c r="K346" s="153">
        <v>-0.278710718942193</v>
      </c>
      <c r="L346" s="153">
        <v>-0.359049996413205</v>
      </c>
      <c r="M346" s="153">
        <v>-0.363595406025638</v>
      </c>
      <c r="N346" s="153">
        <v>-0.358890931447831</v>
      </c>
      <c r="O346" s="153">
        <v>0</v>
      </c>
      <c r="P346" s="153">
        <v>0</v>
      </c>
      <c r="Q346" s="153">
        <v>0</v>
      </c>
      <c r="R346" s="153">
        <v>0</v>
      </c>
    </row>
    <row r="347" spans="1:18" ht="12.75">
      <c r="A347" s="14">
        <v>6.43612969325658</v>
      </c>
      <c r="B347" s="14">
        <v>-1000</v>
      </c>
      <c r="C347" s="14">
        <v>1000</v>
      </c>
      <c r="D347" s="14" t="s">
        <v>1520</v>
      </c>
      <c r="F347" s="14" t="s">
        <v>1521</v>
      </c>
      <c r="G347" s="153">
        <v>2.44486849957388</v>
      </c>
      <c r="H347" s="153">
        <v>2.32013104219549</v>
      </c>
      <c r="I347" s="153">
        <v>2.32471921435501</v>
      </c>
      <c r="J347" s="153">
        <v>2.31974377898325</v>
      </c>
      <c r="K347" s="153">
        <v>4.49197293858242</v>
      </c>
      <c r="L347" s="153">
        <v>4.34015595183814</v>
      </c>
      <c r="M347" s="153">
        <v>4.34332891450594</v>
      </c>
      <c r="N347" s="153">
        <v>4.33974692164144</v>
      </c>
      <c r="O347" s="153">
        <v>2.0261624970534</v>
      </c>
      <c r="P347" s="153">
        <v>2.04973435332897</v>
      </c>
      <c r="Q347" s="153">
        <v>2.16454316119416</v>
      </c>
      <c r="R347" s="153">
        <v>2.04937004653379</v>
      </c>
    </row>
    <row r="348" spans="1:18" ht="12.75">
      <c r="A348" s="14">
        <v>1.92385718230082</v>
      </c>
      <c r="B348" s="14">
        <v>-1000</v>
      </c>
      <c r="C348" s="14">
        <v>1000</v>
      </c>
      <c r="D348" s="14" t="s">
        <v>1522</v>
      </c>
      <c r="E348" s="14" t="s">
        <v>1523</v>
      </c>
      <c r="F348" s="14" t="s">
        <v>1524</v>
      </c>
      <c r="G348" s="153">
        <v>0.653295362453718</v>
      </c>
      <c r="H348" s="153">
        <v>0.61810658125205</v>
      </c>
      <c r="I348" s="153">
        <v>0.618666344461416</v>
      </c>
      <c r="J348" s="153">
        <v>0.618014517729761</v>
      </c>
      <c r="K348" s="153">
        <v>1.31920720844107</v>
      </c>
      <c r="L348" s="153">
        <v>1.27012455083024</v>
      </c>
      <c r="M348" s="153">
        <v>1.26989831951914</v>
      </c>
      <c r="N348" s="153">
        <v>1.27002277193309</v>
      </c>
      <c r="O348" s="153">
        <v>0.532005765015355</v>
      </c>
      <c r="P348" s="153">
        <v>0.529613878036684</v>
      </c>
      <c r="Q348" s="153">
        <v>0.56236776352739</v>
      </c>
      <c r="R348" s="153">
        <v>0.529526940545451</v>
      </c>
    </row>
    <row r="349" spans="1:18" ht="12.75">
      <c r="A349" s="14">
        <v>0.462466853251044</v>
      </c>
      <c r="B349" s="14">
        <v>-508.546569805365</v>
      </c>
      <c r="C349" s="14">
        <v>491.851719344681</v>
      </c>
      <c r="D349" s="14" t="s">
        <v>1526</v>
      </c>
      <c r="E349" s="14" t="s">
        <v>1527</v>
      </c>
      <c r="F349" s="14" t="s">
        <v>1528</v>
      </c>
      <c r="G349" s="153">
        <v>0.399010564567788</v>
      </c>
      <c r="H349" s="153">
        <v>0.460712215384205</v>
      </c>
      <c r="I349" s="153">
        <v>0.463691989594963</v>
      </c>
      <c r="J349" s="153">
        <v>0.460532137678569</v>
      </c>
      <c r="K349" s="153">
        <v>0.462466853265482</v>
      </c>
      <c r="L349" s="153">
        <v>0.522487770459179</v>
      </c>
      <c r="M349" s="153">
        <v>0.524721527989072</v>
      </c>
      <c r="N349" s="153">
        <v>0.522316137304073</v>
      </c>
      <c r="O349" s="153">
        <v>-0.156683104137641</v>
      </c>
      <c r="P349" s="153">
        <v>-0.216645855541287</v>
      </c>
      <c r="Q349" s="153">
        <v>-0.214837758865087</v>
      </c>
      <c r="R349" s="153">
        <v>-0.216507556388819</v>
      </c>
    </row>
    <row r="350" spans="1:18" ht="12.75">
      <c r="A350" s="14">
        <v>0.795817382739869</v>
      </c>
      <c r="B350" s="14">
        <v>-999.995419210146</v>
      </c>
      <c r="C350" s="14">
        <v>1000</v>
      </c>
      <c r="D350" s="14" t="s">
        <v>1529</v>
      </c>
      <c r="F350" s="14" t="s">
        <v>1530</v>
      </c>
      <c r="G350" s="153">
        <v>0.288408083128274</v>
      </c>
      <c r="H350" s="153">
        <v>0.261241941189155</v>
      </c>
      <c r="I350" s="153">
        <v>0.261488562956287</v>
      </c>
      <c r="J350" s="153">
        <v>0.261220626500289</v>
      </c>
      <c r="K350" s="153">
        <v>0.549588285233198</v>
      </c>
      <c r="L350" s="153">
        <v>0.51423402413809</v>
      </c>
      <c r="M350" s="153">
        <v>0.513865877675357</v>
      </c>
      <c r="N350" s="153">
        <v>0.51421371112508</v>
      </c>
      <c r="O350" s="153">
        <v>0.203651492497442</v>
      </c>
      <c r="P350" s="153">
        <v>0.193415552742862</v>
      </c>
      <c r="Q350" s="153">
        <v>0.208387111877527</v>
      </c>
      <c r="R350" s="153">
        <v>0.193416577522157</v>
      </c>
    </row>
    <row r="351" spans="1:18" ht="12.75">
      <c r="A351" s="14">
        <v>0.795817382739869</v>
      </c>
      <c r="B351" s="14">
        <v>-999.995419210145</v>
      </c>
      <c r="C351" s="14">
        <v>1000</v>
      </c>
      <c r="D351" s="14" t="s">
        <v>1531</v>
      </c>
      <c r="F351" s="14" t="s">
        <v>1532</v>
      </c>
      <c r="G351" s="153">
        <v>0.288408083128274</v>
      </c>
      <c r="H351" s="153">
        <v>0.261241941189268</v>
      </c>
      <c r="I351" s="153">
        <v>0.261488562956287</v>
      </c>
      <c r="J351" s="153">
        <v>0.261220626500289</v>
      </c>
      <c r="K351" s="153">
        <v>0.549588285233198</v>
      </c>
      <c r="L351" s="153">
        <v>0.51423402413809</v>
      </c>
      <c r="M351" s="153">
        <v>0.513865877675357</v>
      </c>
      <c r="N351" s="153">
        <v>0.514213711124966</v>
      </c>
      <c r="O351" s="153">
        <v>0.203651492497442</v>
      </c>
      <c r="P351" s="153">
        <v>0.193415552742862</v>
      </c>
      <c r="Q351" s="153">
        <v>0.208387111877641</v>
      </c>
      <c r="R351" s="153">
        <v>0.193416577522157</v>
      </c>
    </row>
    <row r="352" spans="1:18" ht="12.75">
      <c r="A352" s="14">
        <v>-4.1636940509835</v>
      </c>
      <c r="B352" s="14">
        <v>-1000</v>
      </c>
      <c r="C352" s="14">
        <v>1000</v>
      </c>
      <c r="D352" s="14" t="s">
        <v>1534</v>
      </c>
      <c r="F352" s="14" t="s">
        <v>1515</v>
      </c>
      <c r="G352" s="153">
        <v>-1.86254189215469</v>
      </c>
      <c r="H352" s="153">
        <v>-1.80634291707599</v>
      </c>
      <c r="I352" s="153">
        <v>-1.81092708216101</v>
      </c>
      <c r="J352" s="153">
        <v>-1.80599282996274</v>
      </c>
      <c r="K352" s="153">
        <v>-3.0033977083392</v>
      </c>
      <c r="L352" s="153">
        <v>-2.94551269525482</v>
      </c>
      <c r="M352" s="153">
        <v>-2.94993152429674</v>
      </c>
      <c r="N352" s="153">
        <v>-2.9451619760498</v>
      </c>
      <c r="O352" s="153">
        <v>-1.37942154216568</v>
      </c>
      <c r="P352" s="153">
        <v>-1.38533781586795</v>
      </c>
      <c r="Q352" s="153">
        <v>-1.46635871424166</v>
      </c>
      <c r="R352" s="153">
        <v>-1.38510357393192</v>
      </c>
    </row>
    <row r="353" spans="1:18" ht="12.75">
      <c r="A353" s="14">
        <v>0.00355703228661898</v>
      </c>
      <c r="B353" s="14">
        <v>0</v>
      </c>
      <c r="C353" s="14">
        <v>377.508998920165</v>
      </c>
      <c r="D353" s="14" t="s">
        <v>1535</v>
      </c>
      <c r="E353" s="14" t="s">
        <v>1536</v>
      </c>
      <c r="F353" s="14" t="s">
        <v>5795</v>
      </c>
      <c r="G353" s="153">
        <v>0.00355703221841827</v>
      </c>
      <c r="H353" s="153">
        <v>0.00348900316542273</v>
      </c>
      <c r="I353" s="153">
        <v>0.00350073508374852</v>
      </c>
      <c r="J353" s="153">
        <v>0.00350949511339228</v>
      </c>
      <c r="K353" s="153">
        <v>0.00355703231399761</v>
      </c>
      <c r="L353" s="153">
        <v>0.00348900322254867</v>
      </c>
      <c r="M353" s="153">
        <v>0.00350073517585885</v>
      </c>
      <c r="N353" s="153">
        <v>0.00350949524959863</v>
      </c>
      <c r="O353" s="153">
        <v>0.00231141616537355</v>
      </c>
      <c r="P353" s="153">
        <v>0.00162097983491363</v>
      </c>
      <c r="Q353" s="153">
        <v>0.00200326077555306</v>
      </c>
      <c r="R353" s="153">
        <v>0.00163419014049189</v>
      </c>
    </row>
    <row r="354" spans="1:18" ht="12.75">
      <c r="A354" s="14">
        <v>0.00350933046343016</v>
      </c>
      <c r="B354" s="14">
        <v>0.00350933032018474</v>
      </c>
      <c r="C354" s="14">
        <v>377.594610133067</v>
      </c>
      <c r="D354" s="14" t="s">
        <v>1540</v>
      </c>
      <c r="E354" s="14" t="s">
        <v>1541</v>
      </c>
      <c r="F354" s="14" t="s">
        <v>1542</v>
      </c>
      <c r="G354" s="153">
        <v>0.00350933039203482</v>
      </c>
      <c r="H354" s="153">
        <v>0.0034486899460262</v>
      </c>
      <c r="I354" s="153">
        <v>0.00346028630804084</v>
      </c>
      <c r="J354" s="153">
        <v>0.00344797712625677</v>
      </c>
      <c r="K354" s="153">
        <v>0.00350933049367085</v>
      </c>
      <c r="L354" s="153">
        <v>0.00344869000593917</v>
      </c>
      <c r="M354" s="153">
        <v>0.00346028640672102</v>
      </c>
      <c r="N354" s="153">
        <v>0.0034479772727991</v>
      </c>
      <c r="O354" s="153">
        <v>0.00228041875845974</v>
      </c>
      <c r="P354" s="153">
        <v>0.00159516762175826</v>
      </c>
      <c r="Q354" s="153">
        <v>0.00197136118458729</v>
      </c>
      <c r="R354" s="153">
        <v>0.00159480159175018</v>
      </c>
    </row>
    <row r="355" spans="1:18" ht="12.75">
      <c r="A355" s="14">
        <v>0.734198959830564</v>
      </c>
      <c r="B355" s="14">
        <v>0.00350933032019809</v>
      </c>
      <c r="C355" s="14">
        <v>1000</v>
      </c>
      <c r="D355" s="14" t="s">
        <v>1545</v>
      </c>
      <c r="F355" s="14" t="s">
        <v>1546</v>
      </c>
      <c r="G355" s="153">
        <v>0.0150693297078987</v>
      </c>
      <c r="H355" s="153">
        <v>0.00344869002140058</v>
      </c>
      <c r="I355" s="153">
        <v>0.00346028635476614</v>
      </c>
      <c r="J355" s="153">
        <v>0.0034479773393059</v>
      </c>
      <c r="K355" s="153">
        <v>0.488092602945357</v>
      </c>
      <c r="L355" s="153">
        <v>0.466081022265825</v>
      </c>
      <c r="M355" s="153">
        <v>0.466274013690167</v>
      </c>
      <c r="N355" s="153">
        <v>0.466039210718804</v>
      </c>
      <c r="O355" s="153">
        <v>0.00228041875845974</v>
      </c>
      <c r="P355" s="153">
        <v>0.00159516762175826</v>
      </c>
      <c r="Q355" s="153">
        <v>0.00197136118481466</v>
      </c>
      <c r="R355" s="153">
        <v>0.00159480159175018</v>
      </c>
    </row>
    <row r="356" spans="1:18" ht="12.75">
      <c r="A356" s="14">
        <v>0.00350933048650858</v>
      </c>
      <c r="B356" s="14">
        <v>0.00350933032018474</v>
      </c>
      <c r="C356" s="14">
        <v>509.909086149845</v>
      </c>
      <c r="D356" s="14" t="s">
        <v>1547</v>
      </c>
      <c r="F356" s="14" t="s">
        <v>1548</v>
      </c>
      <c r="G356" s="153">
        <v>0.00350933039283063</v>
      </c>
      <c r="H356" s="153">
        <v>0.00344868995159686</v>
      </c>
      <c r="I356" s="153">
        <v>0.00346028630974615</v>
      </c>
      <c r="J356" s="153">
        <v>0.00344797713012212</v>
      </c>
      <c r="K356" s="153">
        <v>0.00350933053346125</v>
      </c>
      <c r="L356" s="153">
        <v>0.00344869003697567</v>
      </c>
      <c r="M356" s="153">
        <v>0.00346028644844409</v>
      </c>
      <c r="N356" s="153">
        <v>0.00344797733339419</v>
      </c>
      <c r="O356" s="153">
        <v>0.00228041875845974</v>
      </c>
      <c r="P356" s="153">
        <v>0.00159516762175826</v>
      </c>
      <c r="Q356" s="153">
        <v>0.00197136118458729</v>
      </c>
      <c r="R356" s="153">
        <v>0.00159480159175018</v>
      </c>
    </row>
    <row r="357" spans="1:18" ht="12.75">
      <c r="A357" s="151">
        <v>4.77018230640169E-05</v>
      </c>
      <c r="B357" s="14">
        <v>-0.649952298174298</v>
      </c>
      <c r="C357" s="151">
        <v>4.77018267019957E-05</v>
      </c>
      <c r="D357" s="14" t="s">
        <v>1549</v>
      </c>
      <c r="F357" s="14" t="s">
        <v>1550</v>
      </c>
      <c r="G357" s="153">
        <v>4.77018263609352E-05</v>
      </c>
      <c r="H357" s="153">
        <v>4.03132194151112E-05</v>
      </c>
      <c r="I357" s="153">
        <v>4.0448775735058E-05</v>
      </c>
      <c r="J357" s="153">
        <v>6.15179869782878E-05</v>
      </c>
      <c r="K357" s="153">
        <v>4.77018203355328E-05</v>
      </c>
      <c r="L357" s="153">
        <v>4.03132165729402E-05</v>
      </c>
      <c r="M357" s="153">
        <v>4.04487690275345E-05</v>
      </c>
      <c r="N357" s="153">
        <v>6.15179768601592E-05</v>
      </c>
      <c r="O357" s="153">
        <v>3.09974068386509E-05</v>
      </c>
      <c r="P357" s="153">
        <v>2.58122132663629E-05</v>
      </c>
      <c r="Q357" s="153">
        <v>3.18995912493846E-05</v>
      </c>
      <c r="R357" s="153">
        <v>3.93885486573708E-05</v>
      </c>
    </row>
    <row r="358" spans="1:18" ht="12.75">
      <c r="A358" s="14">
        <v>0.730689629367197</v>
      </c>
      <c r="B358" s="14">
        <v>0</v>
      </c>
      <c r="C358" s="14">
        <v>999.996490669679</v>
      </c>
      <c r="D358" s="14" t="s">
        <v>208</v>
      </c>
      <c r="F358" s="14" t="s">
        <v>1551</v>
      </c>
      <c r="G358" s="153">
        <v>0.0115599993158956</v>
      </c>
      <c r="H358" s="153">
        <v>7.54761343752558E-11</v>
      </c>
      <c r="I358" s="153">
        <v>4.66593044213429E-11</v>
      </c>
      <c r="J358" s="153">
        <v>2.12980401374312E-10</v>
      </c>
      <c r="K358" s="153">
        <v>0.484583272451716</v>
      </c>
      <c r="L358" s="153">
        <v>0.462632332259898</v>
      </c>
      <c r="M358" s="153">
        <v>0.462813727283357</v>
      </c>
      <c r="N358" s="153">
        <v>0.462591233446029</v>
      </c>
      <c r="O358" s="153">
        <v>1.27492686251332E-15</v>
      </c>
      <c r="P358" s="153">
        <v>2.88616424690406E-16</v>
      </c>
      <c r="Q358" s="153">
        <v>1.10189590162275E-15</v>
      </c>
      <c r="R358" s="153">
        <v>2.39694811297921E-16</v>
      </c>
    </row>
    <row r="359" spans="1:18" ht="12.75">
      <c r="A359" s="14">
        <v>-1.87949924621364</v>
      </c>
      <c r="B359" s="14">
        <v>-1000</v>
      </c>
      <c r="C359" s="14">
        <v>1000</v>
      </c>
      <c r="D359" s="14" t="s">
        <v>1552</v>
      </c>
      <c r="E359" s="14" t="s">
        <v>1553</v>
      </c>
      <c r="F359" s="14" t="s">
        <v>1554</v>
      </c>
      <c r="G359" s="153">
        <v>-0.608937426324246</v>
      </c>
      <c r="H359" s="153">
        <v>-0.575092799231242</v>
      </c>
      <c r="I359" s="153">
        <v>-0.576461666278078</v>
      </c>
      <c r="J359" s="153">
        <v>-0.575009626297969</v>
      </c>
      <c r="K359" s="153">
        <v>-1.27484927239868</v>
      </c>
      <c r="L359" s="153">
        <v>-1.22711076885684</v>
      </c>
      <c r="M359" s="153">
        <v>-1.22769364141765</v>
      </c>
      <c r="N359" s="153">
        <v>-1.22701788062136</v>
      </c>
      <c r="O359" s="153">
        <v>-0.503181271914172</v>
      </c>
      <c r="P359" s="153">
        <v>-0.51029797377032</v>
      </c>
      <c r="Q359" s="153">
        <v>-0.538496526792641</v>
      </c>
      <c r="R359" s="153">
        <v>-0.510215468543151</v>
      </c>
    </row>
    <row r="360" spans="1:18" ht="12.75">
      <c r="A360" s="14">
        <v>0.0267308344734977</v>
      </c>
      <c r="B360" s="14">
        <v>0.0266926574276225</v>
      </c>
      <c r="C360" s="14">
        <v>567.673300387634</v>
      </c>
      <c r="D360" s="14" t="s">
        <v>1556</v>
      </c>
      <c r="E360" s="14" t="s">
        <v>1557</v>
      </c>
      <c r="F360" s="14" t="s">
        <v>1558</v>
      </c>
      <c r="G360" s="153">
        <v>0.0267308344580805</v>
      </c>
      <c r="H360" s="153">
        <v>0.0262468791845768</v>
      </c>
      <c r="I360" s="153">
        <v>0.0263351354461937</v>
      </c>
      <c r="J360" s="153">
        <v>0.0263101846114781</v>
      </c>
      <c r="K360" s="153">
        <v>0.0267308344901179</v>
      </c>
      <c r="L360" s="153">
        <v>0.0262468791971813</v>
      </c>
      <c r="M360" s="153">
        <v>0.0263351354773775</v>
      </c>
      <c r="N360" s="153">
        <v>0.0263101846456181</v>
      </c>
      <c r="O360" s="153">
        <v>0.0173453141075094</v>
      </c>
      <c r="P360" s="153">
        <v>0.0121437239942255</v>
      </c>
      <c r="Q360" s="153">
        <v>0.0150076178720411</v>
      </c>
      <c r="R360" s="153">
        <v>0.0121765229898423</v>
      </c>
    </row>
    <row r="361" spans="1:18" ht="12.75">
      <c r="A361" s="151">
        <v>1.31041573695806E-11</v>
      </c>
      <c r="B361" s="14">
        <v>0</v>
      </c>
      <c r="C361" s="14">
        <v>676.629447993803</v>
      </c>
      <c r="D361" s="14" t="s">
        <v>1559</v>
      </c>
      <c r="E361" s="14" t="s">
        <v>1560</v>
      </c>
      <c r="F361" s="14" t="s">
        <v>1561</v>
      </c>
      <c r="G361" s="153">
        <v>7.54856589900867E-13</v>
      </c>
      <c r="H361" s="153">
        <v>3.56556592402972E-12</v>
      </c>
      <c r="I361" s="153">
        <v>1.07593333259535E-12</v>
      </c>
      <c r="J361" s="153">
        <v>2.34510764031551E-12</v>
      </c>
      <c r="K361" s="153">
        <v>3.32359707769778E-11</v>
      </c>
      <c r="L361" s="153">
        <v>1.91537784845935E-11</v>
      </c>
      <c r="M361" s="153">
        <v>2.80390856332937E-11</v>
      </c>
      <c r="N361" s="153">
        <v>4.3430938983012E-11</v>
      </c>
      <c r="O361" s="153">
        <v>3.98708071508629E-12</v>
      </c>
      <c r="P361" s="153">
        <v>1.3353942818784E-12</v>
      </c>
      <c r="Q361" s="153">
        <v>2.50450210375331E-12</v>
      </c>
      <c r="R361" s="153">
        <v>2.09100278565943E-12</v>
      </c>
    </row>
    <row r="362" spans="1:18" ht="12.75">
      <c r="A362" s="151">
        <v>6.4096463040669E-12</v>
      </c>
      <c r="B362" s="14">
        <v>0</v>
      </c>
      <c r="C362" s="14">
        <v>676.629447993807</v>
      </c>
      <c r="D362" s="14" t="s">
        <v>1564</v>
      </c>
      <c r="E362" s="14" t="s">
        <v>1560</v>
      </c>
      <c r="F362" s="14" t="s">
        <v>1565</v>
      </c>
      <c r="G362" s="153">
        <v>3.01001548758962E-13</v>
      </c>
      <c r="H362" s="153">
        <v>1.71553105227585E-12</v>
      </c>
      <c r="I362" s="153">
        <v>4.39063567147148E-13</v>
      </c>
      <c r="J362" s="153">
        <v>1.14442431960025E-12</v>
      </c>
      <c r="K362" s="153">
        <v>1.14514231329568E-11</v>
      </c>
      <c r="L362" s="153">
        <v>7.42012593097526E-12</v>
      </c>
      <c r="M362" s="153">
        <v>1.13557138837994E-11</v>
      </c>
      <c r="N362" s="153">
        <v>1.75386077955641E-11</v>
      </c>
      <c r="O362" s="153">
        <v>4.4495318412223E-13</v>
      </c>
      <c r="P362" s="153">
        <v>1.33244380943206E-13</v>
      </c>
      <c r="Q362" s="153">
        <v>2.54408065127716E-13</v>
      </c>
      <c r="R362" s="153">
        <v>2.10314144583492E-13</v>
      </c>
    </row>
    <row r="363" spans="1:18" ht="12.75">
      <c r="A363" s="151">
        <v>4.28279936068657E-12</v>
      </c>
      <c r="B363" s="14">
        <v>0</v>
      </c>
      <c r="C363" s="14">
        <v>491.232354671294</v>
      </c>
      <c r="D363" s="14" t="s">
        <v>1567</v>
      </c>
      <c r="E363" s="14" t="s">
        <v>1568</v>
      </c>
      <c r="F363" s="14" t="s">
        <v>1569</v>
      </c>
      <c r="G363" s="153">
        <v>2.02422852111634E-13</v>
      </c>
      <c r="H363" s="153">
        <v>1.14054550472635E-12</v>
      </c>
      <c r="I363" s="153">
        <v>2.89896856143544E-13</v>
      </c>
      <c r="J363" s="153">
        <v>7.62872455410518E-13</v>
      </c>
      <c r="K363" s="153">
        <v>7.63805606204989E-12</v>
      </c>
      <c r="L363" s="153">
        <v>4.92027973786897E-12</v>
      </c>
      <c r="M363" s="153">
        <v>7.55949407214456E-12</v>
      </c>
      <c r="N363" s="153">
        <v>1.17008679333464E-11</v>
      </c>
      <c r="O363" s="153">
        <v>1.26806656518001E-15</v>
      </c>
      <c r="P363" s="153">
        <v>2.87003341898275E-16</v>
      </c>
      <c r="Q363" s="153">
        <v>1.09512387082019E-15</v>
      </c>
      <c r="R363" s="153">
        <v>2.40061382497084E-16</v>
      </c>
    </row>
    <row r="364" spans="1:18" ht="12.75">
      <c r="A364" s="151">
        <v>6.51061779294545E-12</v>
      </c>
      <c r="B364" s="14">
        <v>0</v>
      </c>
      <c r="C364" s="14">
        <v>498.705340910852</v>
      </c>
      <c r="D364" s="14" t="s">
        <v>1572</v>
      </c>
      <c r="E364" s="14" t="s">
        <v>1568</v>
      </c>
      <c r="F364" s="14" t="s">
        <v>1573</v>
      </c>
      <c r="G364" s="153">
        <v>3.37531274897212E-13</v>
      </c>
      <c r="H364" s="153">
        <v>1.73820772491766E-12</v>
      </c>
      <c r="I364" s="153">
        <v>4.6563111778745E-13</v>
      </c>
      <c r="J364" s="153">
        <v>1.15608199738141E-12</v>
      </c>
      <c r="K364" s="153">
        <v>1.35572614545539E-11</v>
      </c>
      <c r="L364" s="153">
        <v>8.28303311896215E-12</v>
      </c>
      <c r="M364" s="153">
        <v>1.25245651079483E-11</v>
      </c>
      <c r="N364" s="153">
        <v>1.94253647885741E-11</v>
      </c>
      <c r="O364" s="153">
        <v>1.27146926578889E-15</v>
      </c>
      <c r="P364" s="153">
        <v>2.87813095896184E-16</v>
      </c>
      <c r="Q364" s="153">
        <v>1.09964205677542E-15</v>
      </c>
      <c r="R364" s="153">
        <v>2.40127565241423E-16</v>
      </c>
    </row>
    <row r="365" spans="1:18" ht="12.75">
      <c r="A365" s="151">
        <v>1.2583777647217E-11</v>
      </c>
      <c r="B365" s="14">
        <v>0</v>
      </c>
      <c r="C365" s="14">
        <v>949.669803465163</v>
      </c>
      <c r="D365" s="14" t="s">
        <v>1575</v>
      </c>
      <c r="F365" s="14" t="s">
        <v>1576</v>
      </c>
      <c r="G365" s="153">
        <v>5.06393871947036E-13</v>
      </c>
      <c r="H365" s="153">
        <v>4.08763907370305E-12</v>
      </c>
      <c r="I365" s="153">
        <v>1.35774065771222E-12</v>
      </c>
      <c r="J365" s="153">
        <v>2.69755281017502E-12</v>
      </c>
      <c r="K365" s="153">
        <v>1.81365307875107E-11</v>
      </c>
      <c r="L365" s="153">
        <v>1.3128161144847E-11</v>
      </c>
      <c r="M365" s="153">
        <v>1.99995067539932E-11</v>
      </c>
      <c r="N365" s="153">
        <v>3.19616839089634E-11</v>
      </c>
      <c r="O365" s="153">
        <v>4.96725842926444E-13</v>
      </c>
      <c r="P365" s="153">
        <v>1.49573717076309E-13</v>
      </c>
      <c r="Q365" s="153">
        <v>2.82907520413749E-13</v>
      </c>
      <c r="R365" s="153">
        <v>2.49434739467261E-13</v>
      </c>
    </row>
    <row r="366" spans="1:18" ht="12.75">
      <c r="A366" s="151">
        <v>1.14823706098832E-11</v>
      </c>
      <c r="B366" s="14">
        <v>-259.437862054408</v>
      </c>
      <c r="C366" s="14">
        <v>949.669803465124</v>
      </c>
      <c r="D366" s="14" t="s">
        <v>1578</v>
      </c>
      <c r="F366" s="14" t="s">
        <v>1579</v>
      </c>
      <c r="G366" s="153">
        <v>5.6843418860808E-13</v>
      </c>
      <c r="H366" s="153">
        <v>3.86535248253494E-12</v>
      </c>
      <c r="I366" s="153">
        <v>9.09494701772928E-13</v>
      </c>
      <c r="J366" s="153">
        <v>2.04636307898908E-12</v>
      </c>
      <c r="K366" s="153">
        <v>-2.61479726759716E-12</v>
      </c>
      <c r="L366" s="153">
        <v>3.75166564481332E-12</v>
      </c>
      <c r="M366" s="153">
        <v>7.04858393874019E-12</v>
      </c>
      <c r="N366" s="153">
        <v>1.21644916362129E-11</v>
      </c>
      <c r="O366" s="153">
        <v>-2.8421709430404E-12</v>
      </c>
      <c r="P366" s="153">
        <v>-1.13686837721616E-12</v>
      </c>
      <c r="Q366" s="153">
        <v>-1.59161572810262E-12</v>
      </c>
      <c r="R366" s="153">
        <v>-1.93267624126747E-12</v>
      </c>
    </row>
    <row r="367" spans="1:18" ht="12.75">
      <c r="A367" s="14">
        <v>0.00627271668635533</v>
      </c>
      <c r="B367" s="14">
        <v>0</v>
      </c>
      <c r="C367" s="14">
        <v>244.666713995728</v>
      </c>
      <c r="D367" s="14" t="s">
        <v>1581</v>
      </c>
      <c r="F367" s="14" t="s">
        <v>1582</v>
      </c>
      <c r="G367" s="153">
        <v>0.00627271668878577</v>
      </c>
      <c r="H367" s="153">
        <v>0.00623157734209694</v>
      </c>
      <c r="I367" s="153">
        <v>0.0063717487250257</v>
      </c>
      <c r="J367" s="153">
        <v>0.00625150241959907</v>
      </c>
      <c r="K367" s="153">
        <v>0.00627271677009069</v>
      </c>
      <c r="L367" s="153">
        <v>0.006231577357667</v>
      </c>
      <c r="M367" s="153">
        <v>0.00637174877167927</v>
      </c>
      <c r="N367" s="153">
        <v>0.00625150248628983</v>
      </c>
      <c r="O367" s="153">
        <v>1.03443262157955E-15</v>
      </c>
      <c r="P367" s="153">
        <v>2.23512212922585E-16</v>
      </c>
      <c r="Q367" s="153">
        <v>9.43747684541563E-16</v>
      </c>
      <c r="R367" s="153">
        <v>1.91693994736394E-16</v>
      </c>
    </row>
    <row r="368" spans="1:18" ht="12.75">
      <c r="A368" s="14">
        <v>-0.0267308344626826</v>
      </c>
      <c r="B368" s="14">
        <v>-491.261786132256</v>
      </c>
      <c r="C368" s="14">
        <v>-0.0266926574278159</v>
      </c>
      <c r="D368" s="14" t="s">
        <v>1584</v>
      </c>
      <c r="F368" s="14" t="s">
        <v>1585</v>
      </c>
      <c r="G368" s="153">
        <v>-0.0267308344575667</v>
      </c>
      <c r="H368" s="153">
        <v>-0.0262468791817127</v>
      </c>
      <c r="I368" s="153">
        <v>-0.0263351354454925</v>
      </c>
      <c r="J368" s="153">
        <v>-0.026310184609656</v>
      </c>
      <c r="K368" s="153">
        <v>-0.0267308344689354</v>
      </c>
      <c r="L368" s="153">
        <v>-0.0262468791839864</v>
      </c>
      <c r="M368" s="153">
        <v>-0.026335135457316</v>
      </c>
      <c r="N368" s="153">
        <v>-0.0263101846144309</v>
      </c>
      <c r="O368" s="153">
        <v>-0.0173453141075015</v>
      </c>
      <c r="P368" s="153">
        <v>-0.0121437239941997</v>
      </c>
      <c r="Q368" s="153">
        <v>-0.0150076178719018</v>
      </c>
      <c r="R368" s="153">
        <v>-0.0121765229898755</v>
      </c>
    </row>
    <row r="369" spans="1:18" ht="12.75">
      <c r="A369" s="14">
        <v>0</v>
      </c>
      <c r="B369" s="14">
        <v>0</v>
      </c>
      <c r="C369" s="14">
        <v>0</v>
      </c>
      <c r="D369" s="14" t="s">
        <v>1586</v>
      </c>
      <c r="F369" s="14" t="s">
        <v>1587</v>
      </c>
      <c r="G369" s="153">
        <v>0</v>
      </c>
      <c r="H369" s="153">
        <v>0</v>
      </c>
      <c r="I369" s="153">
        <v>0</v>
      </c>
      <c r="J369" s="153">
        <v>0</v>
      </c>
      <c r="K369" s="153">
        <v>0</v>
      </c>
      <c r="L369" s="153">
        <v>0</v>
      </c>
      <c r="M369" s="153">
        <v>0</v>
      </c>
      <c r="N369" s="153">
        <v>0</v>
      </c>
      <c r="O369" s="153">
        <v>0</v>
      </c>
      <c r="P369" s="153">
        <v>0</v>
      </c>
      <c r="Q369" s="153">
        <v>0</v>
      </c>
      <c r="R369" s="153">
        <v>0</v>
      </c>
    </row>
    <row r="370" spans="1:18" ht="12.75">
      <c r="A370" s="14">
        <v>-0.730689629367134</v>
      </c>
      <c r="B370" s="14">
        <v>-999.996490669679</v>
      </c>
      <c r="C370" s="14">
        <v>0</v>
      </c>
      <c r="D370" s="14" t="s">
        <v>1588</v>
      </c>
      <c r="F370" s="14" t="s">
        <v>1589</v>
      </c>
      <c r="G370" s="153">
        <v>-0.0115599993158639</v>
      </c>
      <c r="H370" s="153">
        <v>-7.5488060247153E-11</v>
      </c>
      <c r="I370" s="153">
        <v>-4.66116034658625E-11</v>
      </c>
      <c r="J370" s="153">
        <v>-2.12935447052586E-10</v>
      </c>
      <c r="K370" s="153">
        <v>-0.484583272451686</v>
      </c>
      <c r="L370" s="153">
        <v>-0.462632332259886</v>
      </c>
      <c r="M370" s="153">
        <v>-0.462813727283332</v>
      </c>
      <c r="N370" s="153">
        <v>-0.462591233446119</v>
      </c>
      <c r="O370" s="153">
        <v>0</v>
      </c>
      <c r="P370" s="153">
        <v>0</v>
      </c>
      <c r="Q370" s="153">
        <v>0</v>
      </c>
      <c r="R370" s="153">
        <v>0</v>
      </c>
    </row>
    <row r="371" spans="1:18" ht="12.75">
      <c r="A371" s="14">
        <v>1.07161461145233</v>
      </c>
      <c r="B371" s="14">
        <v>-1000</v>
      </c>
      <c r="C371" s="14">
        <v>1000</v>
      </c>
      <c r="D371" s="14" t="s">
        <v>1590</v>
      </c>
      <c r="F371" s="14" t="s">
        <v>1591</v>
      </c>
      <c r="G371" s="153">
        <v>0.516219764933225</v>
      </c>
      <c r="H371" s="153">
        <v>0.489956787548635</v>
      </c>
      <c r="I371" s="153">
        <v>0.49097697110642</v>
      </c>
      <c r="J371" s="153">
        <v>0.489884171538733</v>
      </c>
      <c r="K371" s="153">
        <v>0.78519696715</v>
      </c>
      <c r="L371" s="153">
        <v>0.757915268864962</v>
      </c>
      <c r="M371" s="153">
        <v>0.758781914105839</v>
      </c>
      <c r="N371" s="153">
        <v>0.757846161844668</v>
      </c>
      <c r="O371" s="153">
        <v>0.36986268110445</v>
      </c>
      <c r="P371" s="153">
        <v>0.365719435569872</v>
      </c>
      <c r="Q371" s="153">
        <v>0.389071510282519</v>
      </c>
      <c r="R371" s="153">
        <v>0.365671502895565</v>
      </c>
    </row>
    <row r="372" spans="1:18" ht="12.75">
      <c r="A372" s="14">
        <v>-1.0653418948043</v>
      </c>
      <c r="B372" s="14">
        <v>-999.992432317595</v>
      </c>
      <c r="C372" s="14">
        <v>1000</v>
      </c>
      <c r="D372" s="14" t="s">
        <v>1592</v>
      </c>
      <c r="E372" s="14" t="s">
        <v>1593</v>
      </c>
      <c r="F372" s="14" t="s">
        <v>1594</v>
      </c>
      <c r="G372" s="153">
        <v>-0.509947048248022</v>
      </c>
      <c r="H372" s="153">
        <v>-0.483725210224633</v>
      </c>
      <c r="I372" s="153">
        <v>-0.484605222387472</v>
      </c>
      <c r="J372" s="153">
        <v>-0.483632669129519</v>
      </c>
      <c r="K372" s="153">
        <v>-0.778924250464569</v>
      </c>
      <c r="L372" s="153">
        <v>-0.751683691555626</v>
      </c>
      <c r="M372" s="153">
        <v>-0.752410165410651</v>
      </c>
      <c r="N372" s="153">
        <v>-0.751594659475927</v>
      </c>
      <c r="O372" s="153">
        <v>-0.541460723736463</v>
      </c>
      <c r="P372" s="153">
        <v>-0.48634001821631</v>
      </c>
      <c r="Q372" s="153">
        <v>-0.529982780953218</v>
      </c>
      <c r="R372" s="153">
        <v>-0.486402536446007</v>
      </c>
    </row>
    <row r="373" spans="1:18" ht="12.75">
      <c r="A373" s="14">
        <v>0.0062727166747436</v>
      </c>
      <c r="B373" s="14">
        <v>-946.614798040188</v>
      </c>
      <c r="C373" s="14">
        <v>449.846991453795</v>
      </c>
      <c r="D373" s="14" t="s">
        <v>1595</v>
      </c>
      <c r="F373" s="14" t="s">
        <v>1596</v>
      </c>
      <c r="G373" s="153">
        <v>0.00627271668815865</v>
      </c>
      <c r="H373" s="153">
        <v>0.00623157733821244</v>
      </c>
      <c r="I373" s="153">
        <v>0.00637174872406376</v>
      </c>
      <c r="J373" s="153">
        <v>0.00625150241762639</v>
      </c>
      <c r="K373" s="153">
        <v>0.00627271677285534</v>
      </c>
      <c r="L373" s="153">
        <v>0.00623157735390123</v>
      </c>
      <c r="M373" s="153">
        <v>0.00637174876453627</v>
      </c>
      <c r="N373" s="153">
        <v>0.00625150247390138</v>
      </c>
      <c r="O373" s="153">
        <v>2.8421709430404E-12</v>
      </c>
      <c r="P373" s="153">
        <v>1.13686837721616E-12</v>
      </c>
      <c r="Q373" s="153">
        <v>1.477928890381E-12</v>
      </c>
      <c r="R373" s="153">
        <v>1.81898940354585E-12</v>
      </c>
    </row>
    <row r="374" spans="1:18" ht="12.75">
      <c r="A374" s="14">
        <v>0</v>
      </c>
      <c r="B374" s="14">
        <v>0</v>
      </c>
      <c r="C374" s="14">
        <v>0</v>
      </c>
      <c r="D374" s="14" t="s">
        <v>1597</v>
      </c>
      <c r="F374" s="14" t="s">
        <v>1598</v>
      </c>
      <c r="G374" s="153">
        <v>0</v>
      </c>
      <c r="H374" s="153">
        <v>0</v>
      </c>
      <c r="I374" s="153">
        <v>0</v>
      </c>
      <c r="J374" s="153">
        <v>0</v>
      </c>
      <c r="K374" s="153">
        <v>0</v>
      </c>
      <c r="L374" s="153">
        <v>0</v>
      </c>
      <c r="M374" s="153">
        <v>0</v>
      </c>
      <c r="N374" s="153">
        <v>0</v>
      </c>
      <c r="O374" s="153">
        <v>0</v>
      </c>
      <c r="P374" s="153">
        <v>0</v>
      </c>
      <c r="Q374" s="153">
        <v>0</v>
      </c>
      <c r="R374" s="153">
        <v>0</v>
      </c>
    </row>
    <row r="375" spans="1:18" ht="12.75">
      <c r="A375" s="151">
        <v>8.29913915367797E-12</v>
      </c>
      <c r="B375" s="14">
        <v>0</v>
      </c>
      <c r="C375" s="14">
        <v>0.0050133291288148</v>
      </c>
      <c r="D375" s="14" t="s">
        <v>1599</v>
      </c>
      <c r="E375" s="14" t="s">
        <v>1593</v>
      </c>
      <c r="F375" s="14" t="s">
        <v>1600</v>
      </c>
      <c r="G375" s="153">
        <v>3.41060513164848E-13</v>
      </c>
      <c r="H375" s="153">
        <v>2.1600499167107E-12</v>
      </c>
      <c r="I375" s="153">
        <v>5.6843418860808E-13</v>
      </c>
      <c r="J375" s="153">
        <v>1.36424205265939E-12</v>
      </c>
      <c r="K375" s="153">
        <v>1.59161572810262E-11</v>
      </c>
      <c r="L375" s="153">
        <v>1.12549969344399E-11</v>
      </c>
      <c r="M375" s="153">
        <v>1.63709046319127E-11</v>
      </c>
      <c r="N375" s="153">
        <v>2.36468622460961E-11</v>
      </c>
      <c r="O375" s="153">
        <v>0</v>
      </c>
      <c r="P375" s="153">
        <v>0</v>
      </c>
      <c r="Q375" s="153">
        <v>0</v>
      </c>
      <c r="R375" s="153">
        <v>0</v>
      </c>
    </row>
    <row r="376" spans="1:18" ht="12.75">
      <c r="A376" s="14">
        <v>0</v>
      </c>
      <c r="B376" s="14">
        <v>0</v>
      </c>
      <c r="C376" s="14">
        <v>0</v>
      </c>
      <c r="D376" s="14" t="s">
        <v>1601</v>
      </c>
      <c r="E376" s="14" t="s">
        <v>1593</v>
      </c>
      <c r="F376" s="14" t="s">
        <v>1602</v>
      </c>
      <c r="G376" s="153">
        <v>0</v>
      </c>
      <c r="H376" s="153">
        <v>0</v>
      </c>
      <c r="I376" s="153">
        <v>0</v>
      </c>
      <c r="J376" s="153">
        <v>0</v>
      </c>
      <c r="K376" s="153">
        <v>0</v>
      </c>
      <c r="L376" s="153">
        <v>0</v>
      </c>
      <c r="M376" s="153">
        <v>0</v>
      </c>
      <c r="N376" s="153">
        <v>0</v>
      </c>
      <c r="O376" s="153">
        <v>0</v>
      </c>
      <c r="P376" s="153">
        <v>0</v>
      </c>
      <c r="Q376" s="153">
        <v>0</v>
      </c>
      <c r="R376" s="153">
        <v>0</v>
      </c>
    </row>
    <row r="377" spans="1:18" ht="12.75">
      <c r="A377" s="151">
        <v>3.21733750752173E-11</v>
      </c>
      <c r="B377" s="14">
        <v>0</v>
      </c>
      <c r="C377" s="14">
        <v>296.562509862879</v>
      </c>
      <c r="D377" s="14" t="s">
        <v>1603</v>
      </c>
      <c r="F377" s="14" t="s">
        <v>1604</v>
      </c>
      <c r="G377" s="153">
        <v>1.13686837721616E-12</v>
      </c>
      <c r="H377" s="153">
        <v>8.5265128291212E-12</v>
      </c>
      <c r="I377" s="153">
        <v>2.38742359215393E-12</v>
      </c>
      <c r="J377" s="153">
        <v>5.0022208597511E-12</v>
      </c>
      <c r="K377" s="153">
        <v>5.66160451853647E-11</v>
      </c>
      <c r="L377" s="153">
        <v>3.70619090972468E-11</v>
      </c>
      <c r="M377" s="153">
        <v>5.42286215932108E-11</v>
      </c>
      <c r="N377" s="153">
        <v>8.31050783745013E-11</v>
      </c>
      <c r="O377" s="153">
        <v>0</v>
      </c>
      <c r="P377" s="153">
        <v>0</v>
      </c>
      <c r="Q377" s="153">
        <v>0</v>
      </c>
      <c r="R377" s="153">
        <v>0</v>
      </c>
    </row>
    <row r="378" spans="1:18" ht="12.75">
      <c r="A378" s="14">
        <v>0</v>
      </c>
      <c r="B378" s="14">
        <v>0</v>
      </c>
      <c r="C378" s="14">
        <v>0</v>
      </c>
      <c r="D378" s="14" t="s">
        <v>1605</v>
      </c>
      <c r="F378" s="14" t="s">
        <v>1606</v>
      </c>
      <c r="G378" s="153">
        <v>-3.41060513164848E-13</v>
      </c>
      <c r="H378" s="153">
        <v>-6.82121026329696E-13</v>
      </c>
      <c r="I378" s="153">
        <v>6.82121026329696E-13</v>
      </c>
      <c r="J378" s="153">
        <v>-2.27373675443232E-13</v>
      </c>
      <c r="K378" s="153">
        <v>1.13686837721616E-13</v>
      </c>
      <c r="L378" s="153">
        <v>0</v>
      </c>
      <c r="M378" s="153">
        <v>-2.27373675443232E-13</v>
      </c>
      <c r="N378" s="153">
        <v>2.27373675443232E-13</v>
      </c>
      <c r="O378" s="153">
        <v>0</v>
      </c>
      <c r="P378" s="153">
        <v>1.13686837721616E-13</v>
      </c>
      <c r="Q378" s="153">
        <v>-1.13686837721616E-13</v>
      </c>
      <c r="R378" s="153">
        <v>-2.27373675443232E-13</v>
      </c>
    </row>
    <row r="379" spans="1:18" ht="12.75">
      <c r="A379" s="151">
        <v>8.14058454640735E-12</v>
      </c>
      <c r="B379" s="14">
        <v>0</v>
      </c>
      <c r="C379" s="14">
        <v>982.464709342591</v>
      </c>
      <c r="D379" s="14" t="s">
        <v>1607</v>
      </c>
      <c r="E379" s="14" t="s">
        <v>1608</v>
      </c>
      <c r="F379" s="14" t="s">
        <v>1609</v>
      </c>
      <c r="G379" s="153">
        <v>3.65455312395123E-13</v>
      </c>
      <c r="H379" s="153">
        <v>2.38552765675776E-12</v>
      </c>
      <c r="I379" s="153">
        <v>6.87738972365117E-13</v>
      </c>
      <c r="J379" s="153">
        <v>1.4583021730419E-12</v>
      </c>
      <c r="K379" s="153">
        <v>1.56481988554579E-11</v>
      </c>
      <c r="L379" s="153">
        <v>1.05626634657946E-11</v>
      </c>
      <c r="M379" s="153">
        <v>1.54016084857145E-11</v>
      </c>
      <c r="N379" s="153">
        <v>2.35197654629897E-11</v>
      </c>
      <c r="O379" s="153">
        <v>1.27084757496843E-15</v>
      </c>
      <c r="P379" s="153">
        <v>2.8771022893954E-16</v>
      </c>
      <c r="Q379" s="153">
        <v>1.09817295147904E-15</v>
      </c>
      <c r="R379" s="153">
        <v>2.39842870196973E-16</v>
      </c>
    </row>
    <row r="380" spans="1:18" ht="12.75">
      <c r="A380" s="151">
        <v>2.20790912328848E-11</v>
      </c>
      <c r="B380" s="14">
        <v>0</v>
      </c>
      <c r="C380" s="14">
        <v>982.464709342585</v>
      </c>
      <c r="D380" s="14" t="s">
        <v>1613</v>
      </c>
      <c r="F380" s="14" t="s">
        <v>1614</v>
      </c>
      <c r="G380" s="153">
        <v>8.72161830171988E-13</v>
      </c>
      <c r="H380" s="153">
        <v>5.1319567202663E-12</v>
      </c>
      <c r="I380" s="153">
        <v>1.51752231505252E-12</v>
      </c>
      <c r="J380" s="153">
        <v>3.33700069670614E-12</v>
      </c>
      <c r="K380" s="153">
        <v>3.87139014362417E-11</v>
      </c>
      <c r="L380" s="153">
        <v>2.48931555257137E-11</v>
      </c>
      <c r="M380" s="153">
        <v>3.74511719354453E-11</v>
      </c>
      <c r="N380" s="153">
        <v>5.78650207396747E-11</v>
      </c>
      <c r="O380" s="153">
        <v>3.00429294578253E-15</v>
      </c>
      <c r="P380" s="153">
        <v>6.79878258821739E-16</v>
      </c>
      <c r="Q380" s="153">
        <v>2.59756290623501E-15</v>
      </c>
      <c r="R380" s="153">
        <v>5.67634403251655E-16</v>
      </c>
    </row>
    <row r="381" spans="1:18" ht="12.75">
      <c r="A381" s="151">
        <v>5.36679782392785E-12</v>
      </c>
      <c r="B381" s="14">
        <v>0</v>
      </c>
      <c r="C381" s="14">
        <v>491.232354671297</v>
      </c>
      <c r="D381" s="14" t="s">
        <v>1615</v>
      </c>
      <c r="F381" s="14" t="s">
        <v>1616</v>
      </c>
      <c r="G381" s="153">
        <v>2.34326024209138E-13</v>
      </c>
      <c r="H381" s="153">
        <v>1.37564737323089E-12</v>
      </c>
      <c r="I381" s="153">
        <v>3.93292793499987E-13</v>
      </c>
      <c r="J381" s="153">
        <v>8.99963494500437E-13</v>
      </c>
      <c r="K381" s="153">
        <v>9.69460324347639E-12</v>
      </c>
      <c r="L381" s="153">
        <v>6.22596280088457E-12</v>
      </c>
      <c r="M381" s="153">
        <v>9.42986471588515E-12</v>
      </c>
      <c r="N381" s="153">
        <v>1.46038172316991E-11</v>
      </c>
      <c r="O381" s="153">
        <v>8.05285627094877E-16</v>
      </c>
      <c r="P381" s="153">
        <v>1.82213788213817E-16</v>
      </c>
      <c r="Q381" s="153">
        <v>6.9621959824449E-16</v>
      </c>
      <c r="R381" s="153">
        <v>1.52351345529041E-16</v>
      </c>
    </row>
    <row r="382" spans="1:18" ht="12.75">
      <c r="A382" s="151">
        <v>1.67122981475109E-11</v>
      </c>
      <c r="B382" s="14">
        <v>0</v>
      </c>
      <c r="C382" s="14">
        <v>982.464709342596</v>
      </c>
      <c r="D382" s="14" t="s">
        <v>1617</v>
      </c>
      <c r="E382" s="14" t="s">
        <v>1618</v>
      </c>
      <c r="F382" s="14" t="s">
        <v>1619</v>
      </c>
      <c r="G382" s="153">
        <v>6.37835889465065E-13</v>
      </c>
      <c r="H382" s="153">
        <v>3.75631091659221E-12</v>
      </c>
      <c r="I382" s="153">
        <v>1.12423067453658E-12</v>
      </c>
      <c r="J382" s="153">
        <v>2.43703851252157E-12</v>
      </c>
      <c r="K382" s="153">
        <v>2.90193326502515E-11</v>
      </c>
      <c r="L382" s="153">
        <v>1.86672358221924E-11</v>
      </c>
      <c r="M382" s="153">
        <v>2.80213518879671E-11</v>
      </c>
      <c r="N382" s="153">
        <v>4.3261253962372E-11</v>
      </c>
      <c r="O382" s="153">
        <v>2.19932270649438E-15</v>
      </c>
      <c r="P382" s="153">
        <v>4.97772250845174E-16</v>
      </c>
      <c r="Q382" s="153">
        <v>1.90135828848628E-15</v>
      </c>
      <c r="R382" s="153">
        <v>4.16273269285245E-16</v>
      </c>
    </row>
    <row r="383" spans="1:18" ht="12.75">
      <c r="A383" s="151">
        <v>1.02318153949454E-12</v>
      </c>
      <c r="B383" s="14">
        <v>-379.528840064157</v>
      </c>
      <c r="C383" s="14">
        <v>676.629447993794</v>
      </c>
      <c r="D383" s="14" t="s">
        <v>1622</v>
      </c>
      <c r="E383" s="14" t="s">
        <v>1623</v>
      </c>
      <c r="F383" s="14" t="s">
        <v>1624</v>
      </c>
      <c r="G383" s="153">
        <v>-1.13686837721616E-13</v>
      </c>
      <c r="H383" s="153">
        <v>3.41060513164848E-13</v>
      </c>
      <c r="I383" s="153">
        <v>3.41060513164848E-13</v>
      </c>
      <c r="J383" s="153">
        <v>5.6843418860808E-13</v>
      </c>
      <c r="K383" s="153">
        <v>2.06910044653341E-11</v>
      </c>
      <c r="L383" s="153">
        <v>9.43600753089413E-12</v>
      </c>
      <c r="M383" s="153">
        <v>1.30739863379858E-11</v>
      </c>
      <c r="N383" s="153">
        <v>1.98951966012828E-11</v>
      </c>
      <c r="O383" s="153">
        <v>3.41060513164848E-12</v>
      </c>
      <c r="P383" s="153">
        <v>1.36424205265939E-12</v>
      </c>
      <c r="Q383" s="153">
        <v>1.81898940354585E-12</v>
      </c>
      <c r="R383" s="153">
        <v>2.04636307898908E-12</v>
      </c>
    </row>
    <row r="384" spans="1:18" ht="12.75">
      <c r="A384" s="14">
        <v>-0.0255679785451548</v>
      </c>
      <c r="B384" s="14">
        <v>-259.463430032456</v>
      </c>
      <c r="C384" s="14">
        <v>949.644235487067</v>
      </c>
      <c r="D384" s="14" t="s">
        <v>1626</v>
      </c>
      <c r="E384" s="14" t="s">
        <v>1627</v>
      </c>
      <c r="F384" s="14" t="s">
        <v>1628</v>
      </c>
      <c r="G384" s="153">
        <v>-0.0255679785562961</v>
      </c>
      <c r="H384" s="153">
        <v>-0.0284784896437031</v>
      </c>
      <c r="I384" s="153">
        <v>-0.0285742498003855</v>
      </c>
      <c r="J384" s="153">
        <v>-0.0284726033764854</v>
      </c>
      <c r="K384" s="153">
        <v>-0.0255679785598204</v>
      </c>
      <c r="L384" s="153">
        <v>-0.0284784896432483</v>
      </c>
      <c r="M384" s="153">
        <v>-0.0285742497944738</v>
      </c>
      <c r="N384" s="153">
        <v>-0.0284726033668221</v>
      </c>
      <c r="O384" s="153">
        <v>-0.0166144795284708</v>
      </c>
      <c r="P384" s="153">
        <v>-0.0190534891565903</v>
      </c>
      <c r="Q384" s="153">
        <v>-0.016453742218232</v>
      </c>
      <c r="R384" s="153">
        <v>-0.0190491171082385</v>
      </c>
    </row>
    <row r="385" spans="1:18" ht="12.75">
      <c r="A385" s="14">
        <v>0</v>
      </c>
      <c r="B385" s="14">
        <v>0</v>
      </c>
      <c r="C385" s="14">
        <v>0</v>
      </c>
      <c r="D385" s="14" t="s">
        <v>1630</v>
      </c>
      <c r="F385" s="14" t="s">
        <v>1631</v>
      </c>
      <c r="G385" s="153">
        <v>0</v>
      </c>
      <c r="H385" s="153">
        <v>0</v>
      </c>
      <c r="I385" s="153">
        <v>0</v>
      </c>
      <c r="J385" s="153">
        <v>0</v>
      </c>
      <c r="K385" s="153">
        <v>0</v>
      </c>
      <c r="L385" s="153">
        <v>0</v>
      </c>
      <c r="M385" s="153">
        <v>0</v>
      </c>
      <c r="N385" s="153">
        <v>0</v>
      </c>
      <c r="O385" s="153">
        <v>0</v>
      </c>
      <c r="P385" s="153">
        <v>0</v>
      </c>
      <c r="Q385" s="153">
        <v>0</v>
      </c>
      <c r="R385" s="153">
        <v>0</v>
      </c>
    </row>
    <row r="386" spans="1:18" ht="12.75">
      <c r="A386" s="151">
        <v>1.79583353786573E-11</v>
      </c>
      <c r="B386" s="14">
        <v>0</v>
      </c>
      <c r="C386" s="14">
        <v>203.551782913537</v>
      </c>
      <c r="D386" s="14" t="s">
        <v>1632</v>
      </c>
      <c r="E386" s="14" t="s">
        <v>1633</v>
      </c>
      <c r="F386" s="14" t="s">
        <v>1634</v>
      </c>
      <c r="G386" s="153">
        <v>1.92414250789413E-12</v>
      </c>
      <c r="H386" s="153">
        <v>9.41409184076233E-12</v>
      </c>
      <c r="I386" s="153">
        <v>3.50553887390922E-12</v>
      </c>
      <c r="J386" s="153">
        <v>5.5068842228257E-12</v>
      </c>
      <c r="K386" s="153">
        <v>5.89110573327128E-11</v>
      </c>
      <c r="L386" s="153">
        <v>3.00750338593212E-11</v>
      </c>
      <c r="M386" s="153">
        <v>4.67001996493968E-11</v>
      </c>
      <c r="N386" s="153">
        <v>7.06615472158278E-11</v>
      </c>
      <c r="O386" s="153">
        <v>0.0428995107760033</v>
      </c>
      <c r="P386" s="153">
        <v>0.0301551457178266</v>
      </c>
      <c r="Q386" s="153">
        <v>0.0352278177563189</v>
      </c>
      <c r="R386" s="153">
        <v>0.0301827585198446</v>
      </c>
    </row>
    <row r="387" spans="1:18" ht="12.75">
      <c r="A387" s="151">
        <v>1.79014406261923E-11</v>
      </c>
      <c r="B387" s="14">
        <v>0</v>
      </c>
      <c r="C387" s="14">
        <v>203.551782913575</v>
      </c>
      <c r="D387" s="14" t="s">
        <v>1638</v>
      </c>
      <c r="E387" s="14" t="s">
        <v>1639</v>
      </c>
      <c r="F387" s="14" t="s">
        <v>1640</v>
      </c>
      <c r="G387" s="153">
        <v>1.90299331388628E-12</v>
      </c>
      <c r="H387" s="153">
        <v>9.41553772234902E-12</v>
      </c>
      <c r="I387" s="153">
        <v>3.4467974493479E-12</v>
      </c>
      <c r="J387" s="153">
        <v>5.52189378699335E-12</v>
      </c>
      <c r="K387" s="153">
        <v>5.89237500266674E-11</v>
      </c>
      <c r="L387" s="153">
        <v>3.00964353752077E-11</v>
      </c>
      <c r="M387" s="153">
        <v>4.67073672571062E-11</v>
      </c>
      <c r="N387" s="153">
        <v>7.0594124706627E-11</v>
      </c>
      <c r="O387" s="153">
        <v>0.0428995107760486</v>
      </c>
      <c r="P387" s="153">
        <v>0.0301551457178245</v>
      </c>
      <c r="Q387" s="153">
        <v>0.0352278177563488</v>
      </c>
      <c r="R387" s="153">
        <v>0.0301827585197713</v>
      </c>
    </row>
    <row r="388" spans="1:18" ht="12.75">
      <c r="A388" s="14">
        <v>0</v>
      </c>
      <c r="B388" s="14">
        <v>0</v>
      </c>
      <c r="C388" s="14">
        <v>0</v>
      </c>
      <c r="D388" s="14" t="s">
        <v>1642</v>
      </c>
      <c r="E388" s="14" t="s">
        <v>1643</v>
      </c>
      <c r="F388" s="14" t="s">
        <v>1644</v>
      </c>
      <c r="G388" s="153">
        <v>0</v>
      </c>
      <c r="H388" s="153">
        <v>0</v>
      </c>
      <c r="I388" s="153">
        <v>0</v>
      </c>
      <c r="J388" s="153">
        <v>0</v>
      </c>
      <c r="K388" s="153">
        <v>0</v>
      </c>
      <c r="L388" s="153">
        <v>0</v>
      </c>
      <c r="M388" s="153">
        <v>0</v>
      </c>
      <c r="N388" s="153">
        <v>0</v>
      </c>
      <c r="O388" s="153">
        <v>0</v>
      </c>
      <c r="P388" s="153">
        <v>0</v>
      </c>
      <c r="Q388" s="153">
        <v>0</v>
      </c>
      <c r="R388" s="153">
        <v>0</v>
      </c>
    </row>
    <row r="389" spans="1:18" ht="12.75">
      <c r="A389" s="151">
        <v>1.31363549998866E-11</v>
      </c>
      <c r="B389" s="14">
        <v>0</v>
      </c>
      <c r="C389" s="14">
        <v>982.464709342593</v>
      </c>
      <c r="D389" s="14" t="s">
        <v>1647</v>
      </c>
      <c r="E389" s="14" t="s">
        <v>1648</v>
      </c>
      <c r="F389" s="14" t="s">
        <v>1649</v>
      </c>
      <c r="G389" s="153">
        <v>6.2475480692445E-13</v>
      </c>
      <c r="H389" s="153">
        <v>3.59454272178356E-12</v>
      </c>
      <c r="I389" s="153">
        <v>9.82976683529627E-13</v>
      </c>
      <c r="J389" s="153">
        <v>2.36854851897467E-12</v>
      </c>
      <c r="K389" s="153">
        <v>2.38322565143595E-11</v>
      </c>
      <c r="L389" s="153">
        <v>1.53417598558166E-11</v>
      </c>
      <c r="M389" s="153">
        <v>2.33368975477708E-11</v>
      </c>
      <c r="N389" s="153">
        <v>3.60177453971561E-11</v>
      </c>
      <c r="O389" s="153">
        <v>1.2718228176606E-15</v>
      </c>
      <c r="P389" s="153">
        <v>2.87701179010215E-16</v>
      </c>
      <c r="Q389" s="153">
        <v>1.10005877595981E-15</v>
      </c>
      <c r="R389" s="153">
        <v>2.40412206034597E-16</v>
      </c>
    </row>
    <row r="390" spans="1:18" ht="12.75">
      <c r="A390" s="151">
        <v>8.49087859221034E-12</v>
      </c>
      <c r="B390" s="14">
        <v>0</v>
      </c>
      <c r="C390" s="14">
        <v>982.464709342589</v>
      </c>
      <c r="D390" s="14" t="s">
        <v>1651</v>
      </c>
      <c r="E390" s="14" t="s">
        <v>1648</v>
      </c>
      <c r="F390" s="14" t="s">
        <v>1652</v>
      </c>
      <c r="G390" s="153">
        <v>3.69231291977987E-13</v>
      </c>
      <c r="H390" s="153">
        <v>2.1634298927735E-12</v>
      </c>
      <c r="I390" s="153">
        <v>6.20089094431752E-13</v>
      </c>
      <c r="J390" s="153">
        <v>1.41524488115588E-12</v>
      </c>
      <c r="K390" s="153">
        <v>1.52842000107781E-11</v>
      </c>
      <c r="L390" s="153">
        <v>9.83223702575333E-12</v>
      </c>
      <c r="M390" s="153">
        <v>1.48743464810859E-11</v>
      </c>
      <c r="N390" s="153">
        <v>2.29926306104821E-11</v>
      </c>
      <c r="O390" s="153">
        <v>1.27024325188823E-15</v>
      </c>
      <c r="P390" s="153">
        <v>2.87410648897387E-16</v>
      </c>
      <c r="Q390" s="153">
        <v>1.09822854888031E-15</v>
      </c>
      <c r="R390" s="153">
        <v>2.40265192556545E-16</v>
      </c>
    </row>
    <row r="391" spans="1:18" ht="12.75">
      <c r="A391" s="151">
        <v>5.05414430526582E-10</v>
      </c>
      <c r="B391" s="14">
        <v>0</v>
      </c>
      <c r="C391" s="14">
        <v>984.62255128238</v>
      </c>
      <c r="D391" s="14" t="s">
        <v>1654</v>
      </c>
      <c r="E391" s="14" t="s">
        <v>1655</v>
      </c>
      <c r="F391" s="14" t="s">
        <v>1656</v>
      </c>
      <c r="G391" s="153">
        <v>0.0764240829094657</v>
      </c>
      <c r="H391" s="153">
        <v>0.0975662791789943</v>
      </c>
      <c r="I391" s="153">
        <v>0.0967585413400262</v>
      </c>
      <c r="J391" s="153">
        <v>0.0975703145702852</v>
      </c>
      <c r="K391" s="153">
        <v>4.46259888984686E-09</v>
      </c>
      <c r="L391" s="153">
        <v>3.99429856857491E-09</v>
      </c>
      <c r="M391" s="153">
        <v>4.58141367169879E-09</v>
      </c>
      <c r="N391" s="153">
        <v>6.50236750933477E-09</v>
      </c>
      <c r="O391" s="153">
        <v>1.27158496887507E-15</v>
      </c>
      <c r="P391" s="153">
        <v>2.88024609939806E-16</v>
      </c>
      <c r="Q391" s="153">
        <v>1.09982757605009E-15</v>
      </c>
      <c r="R391" s="153">
        <v>2.39868741262091E-16</v>
      </c>
    </row>
    <row r="392" spans="1:18" ht="12.75">
      <c r="A392" s="14">
        <v>-6.24610942348124</v>
      </c>
      <c r="B392" s="14">
        <v>-1000</v>
      </c>
      <c r="C392" s="14">
        <v>1000</v>
      </c>
      <c r="D392" s="14" t="s">
        <v>1659</v>
      </c>
      <c r="E392" s="14" t="s">
        <v>1660</v>
      </c>
      <c r="F392" s="14" t="s">
        <v>1661</v>
      </c>
      <c r="G392" s="153">
        <v>-3.00630615204681</v>
      </c>
      <c r="H392" s="153">
        <v>-2.85305009542776</v>
      </c>
      <c r="I392" s="153">
        <v>-2.85874581381312</v>
      </c>
      <c r="J392" s="153">
        <v>-2.85260632887036</v>
      </c>
      <c r="K392" s="153">
        <v>-4.57533983156315</v>
      </c>
      <c r="L392" s="153">
        <v>-4.41614123649185</v>
      </c>
      <c r="M392" s="153">
        <v>-4.4209413146907</v>
      </c>
      <c r="N392" s="153">
        <v>-4.41571793906871</v>
      </c>
      <c r="O392" s="153">
        <v>-2.19105084193824</v>
      </c>
      <c r="P392" s="153">
        <v>-2.15691187444463</v>
      </c>
      <c r="Q392" s="153">
        <v>-2.29732655364387</v>
      </c>
      <c r="R392" s="153">
        <v>-2.15666346743671</v>
      </c>
    </row>
    <row r="393" spans="1:18" ht="12.75">
      <c r="A393" s="14">
        <v>0</v>
      </c>
      <c r="B393" s="14">
        <v>0</v>
      </c>
      <c r="C393" s="14">
        <v>0</v>
      </c>
      <c r="D393" s="14" t="s">
        <v>1662</v>
      </c>
      <c r="F393" s="14" t="s">
        <v>1663</v>
      </c>
      <c r="G393" s="153">
        <v>0</v>
      </c>
      <c r="H393" s="153">
        <v>0</v>
      </c>
      <c r="I393" s="153">
        <v>0</v>
      </c>
      <c r="J393" s="153">
        <v>0</v>
      </c>
      <c r="K393" s="153">
        <v>0</v>
      </c>
      <c r="L393" s="153">
        <v>0</v>
      </c>
      <c r="M393" s="153">
        <v>0</v>
      </c>
      <c r="N393" s="153">
        <v>0</v>
      </c>
      <c r="O393" s="153">
        <v>0</v>
      </c>
      <c r="P393" s="153">
        <v>0</v>
      </c>
      <c r="Q393" s="153">
        <v>0</v>
      </c>
      <c r="R393" s="153">
        <v>0</v>
      </c>
    </row>
    <row r="394" spans="1:18" ht="12.75">
      <c r="A394" s="151">
        <v>8.66146399888552E-12</v>
      </c>
      <c r="B394" s="14">
        <v>0</v>
      </c>
      <c r="C394" s="14">
        <v>982.46470934259</v>
      </c>
      <c r="D394" s="14" t="s">
        <v>1665</v>
      </c>
      <c r="E394" s="14" t="s">
        <v>1666</v>
      </c>
      <c r="F394" s="14" t="s">
        <v>1667</v>
      </c>
      <c r="G394" s="153">
        <v>3.99988299672268E-13</v>
      </c>
      <c r="H394" s="153">
        <v>2.29792987472837E-12</v>
      </c>
      <c r="I394" s="153">
        <v>6.36538771411057E-13</v>
      </c>
      <c r="J394" s="153">
        <v>1.51281475081138E-12</v>
      </c>
      <c r="K394" s="153">
        <v>1.58843900011825E-11</v>
      </c>
      <c r="L394" s="153">
        <v>1.01766260917142E-11</v>
      </c>
      <c r="M394" s="153">
        <v>1.54463959711576E-11</v>
      </c>
      <c r="N394" s="153">
        <v>2.38891501084958E-11</v>
      </c>
      <c r="O394" s="153">
        <v>1.27039800192769E-15</v>
      </c>
      <c r="P394" s="153">
        <v>2.87404969753728E-16</v>
      </c>
      <c r="Q394" s="153">
        <v>1.09837465323439E-15</v>
      </c>
      <c r="R394" s="153">
        <v>2.40269585394262E-16</v>
      </c>
    </row>
    <row r="395" spans="1:18" ht="12.75">
      <c r="A395" s="151">
        <v>1.477928890381E-11</v>
      </c>
      <c r="B395" s="14">
        <v>0</v>
      </c>
      <c r="C395" s="14">
        <v>463.5408199254</v>
      </c>
      <c r="D395" s="14" t="s">
        <v>1669</v>
      </c>
      <c r="E395" s="14" t="s">
        <v>1670</v>
      </c>
      <c r="F395" s="14" t="s">
        <v>1671</v>
      </c>
      <c r="G395" s="153">
        <v>5.6843418860808E-13</v>
      </c>
      <c r="H395" s="153">
        <v>3.63797880709171E-12</v>
      </c>
      <c r="I395" s="153">
        <v>1.13686837721616E-12</v>
      </c>
      <c r="J395" s="153">
        <v>2.50111042987555E-12</v>
      </c>
      <c r="K395" s="153">
        <v>2.37605490838177E-11</v>
      </c>
      <c r="L395" s="153">
        <v>1.97815097635611E-11</v>
      </c>
      <c r="M395" s="153">
        <v>2.53521648119203E-11</v>
      </c>
      <c r="N395" s="153">
        <v>3.70619090972468E-11</v>
      </c>
      <c r="O395" s="153">
        <v>0</v>
      </c>
      <c r="P395" s="153">
        <v>0</v>
      </c>
      <c r="Q395" s="153">
        <v>0</v>
      </c>
      <c r="R395" s="153">
        <v>0</v>
      </c>
    </row>
    <row r="396" spans="1:18" ht="12.75">
      <c r="A396" s="151">
        <v>1.477928890381E-11</v>
      </c>
      <c r="B396" s="14">
        <v>0</v>
      </c>
      <c r="C396" s="14">
        <v>463.540819925399</v>
      </c>
      <c r="D396" s="14" t="s">
        <v>1673</v>
      </c>
      <c r="E396" s="14" t="s">
        <v>1674</v>
      </c>
      <c r="F396" s="14" t="s">
        <v>1675</v>
      </c>
      <c r="G396" s="153">
        <v>5.6843418860808E-13</v>
      </c>
      <c r="H396" s="153">
        <v>3.63797880709171E-12</v>
      </c>
      <c r="I396" s="153">
        <v>1.02318153949454E-12</v>
      </c>
      <c r="J396" s="153">
        <v>2.50111042987555E-12</v>
      </c>
      <c r="K396" s="153">
        <v>2.37605490838177E-11</v>
      </c>
      <c r="L396" s="153">
        <v>1.97815097635611E-11</v>
      </c>
      <c r="M396" s="153">
        <v>2.53521648119203E-11</v>
      </c>
      <c r="N396" s="153">
        <v>3.70619090972468E-11</v>
      </c>
      <c r="O396" s="153">
        <v>0</v>
      </c>
      <c r="P396" s="153">
        <v>0</v>
      </c>
      <c r="Q396" s="153">
        <v>0</v>
      </c>
      <c r="R396" s="153">
        <v>0</v>
      </c>
    </row>
    <row r="397" spans="1:18" ht="12.75">
      <c r="A397" s="151">
        <v>5.05517387511518E-12</v>
      </c>
      <c r="B397" s="14">
        <v>0</v>
      </c>
      <c r="C397" s="14">
        <v>379.500324248646</v>
      </c>
      <c r="D397" s="14" t="s">
        <v>1678</v>
      </c>
      <c r="E397" s="14" t="s">
        <v>1679</v>
      </c>
      <c r="F397" s="14" t="s">
        <v>1680</v>
      </c>
      <c r="G397" s="153">
        <v>2.02037926994222E-13</v>
      </c>
      <c r="H397" s="153">
        <v>1.2915270501012E-12</v>
      </c>
      <c r="I397" s="153">
        <v>3.2803731354468E-13</v>
      </c>
      <c r="J397" s="153">
        <v>8.9691176572979E-13</v>
      </c>
      <c r="K397" s="153">
        <v>8.06091212813762E-12</v>
      </c>
      <c r="L397" s="153">
        <v>5.23339688894678E-12</v>
      </c>
      <c r="M397" s="153">
        <v>8.27149843998923E-12</v>
      </c>
      <c r="N397" s="153">
        <v>1.29252495926745E-11</v>
      </c>
      <c r="O397" s="153">
        <v>6.35474545923205E-16</v>
      </c>
      <c r="P397" s="153">
        <v>1.43958051619991E-16</v>
      </c>
      <c r="Q397" s="153">
        <v>5.48908542992551E-16</v>
      </c>
      <c r="R397" s="153">
        <v>1.19742890015213E-16</v>
      </c>
    </row>
    <row r="398" spans="1:18" ht="12.75">
      <c r="A398" s="151">
        <v>8.29997991076525E-12</v>
      </c>
      <c r="B398" s="14">
        <v>0</v>
      </c>
      <c r="C398" s="14">
        <v>0.00501332912885434</v>
      </c>
      <c r="D398" s="14" t="s">
        <v>1682</v>
      </c>
      <c r="E398" s="14" t="s">
        <v>1683</v>
      </c>
      <c r="F398" s="14" t="s">
        <v>1684</v>
      </c>
      <c r="G398" s="153">
        <v>3.6646344382539E-13</v>
      </c>
      <c r="H398" s="153">
        <v>2.13979375742683E-12</v>
      </c>
      <c r="I398" s="153">
        <v>5.86887391277497E-13</v>
      </c>
      <c r="J398" s="153">
        <v>1.36014622775894E-12</v>
      </c>
      <c r="K398" s="153">
        <v>1.59904125409787E-11</v>
      </c>
      <c r="L398" s="153">
        <v>1.12379456230148E-11</v>
      </c>
      <c r="M398" s="153">
        <v>1.63887566594736E-11</v>
      </c>
      <c r="N398" s="153">
        <v>2.36122063659965E-11</v>
      </c>
      <c r="O398" s="153">
        <v>1.27622071689477E-15</v>
      </c>
      <c r="P398" s="153">
        <v>2.87815402947855E-16</v>
      </c>
      <c r="Q398" s="153">
        <v>1.09808329362978E-15</v>
      </c>
      <c r="R398" s="153">
        <v>2.39626609609073E-16</v>
      </c>
    </row>
    <row r="399" spans="1:18" ht="12.75">
      <c r="A399" s="151">
        <v>9.63527548663381E-12</v>
      </c>
      <c r="B399" s="14">
        <v>0</v>
      </c>
      <c r="C399" s="14">
        <v>463.5408199254</v>
      </c>
      <c r="D399" s="14" t="s">
        <v>1687</v>
      </c>
      <c r="E399" s="14" t="s">
        <v>1688</v>
      </c>
      <c r="F399" s="14" t="s">
        <v>1689</v>
      </c>
      <c r="G399" s="153">
        <v>3.38377991944412E-13</v>
      </c>
      <c r="H399" s="153">
        <v>2.28814610737212E-12</v>
      </c>
      <c r="I399" s="153">
        <v>6.94078664482885E-13</v>
      </c>
      <c r="J399" s="153">
        <v>1.50434341375715E-12</v>
      </c>
      <c r="K399" s="153">
        <v>1.56559904414831E-11</v>
      </c>
      <c r="L399" s="153">
        <v>1.44503683180143E-11</v>
      </c>
      <c r="M399" s="153">
        <v>1.7104910060461E-11</v>
      </c>
      <c r="N399" s="153">
        <v>2.40375634160491E-11</v>
      </c>
      <c r="O399" s="153">
        <v>6.35893131359748E-16</v>
      </c>
      <c r="P399" s="153">
        <v>1.44102284328366E-16</v>
      </c>
      <c r="Q399" s="153">
        <v>5.49995627036103E-16</v>
      </c>
      <c r="R399" s="153">
        <v>1.19930191393767E-16</v>
      </c>
    </row>
    <row r="400" spans="1:18" ht="12.75">
      <c r="A400" s="14">
        <v>0.278710718831799</v>
      </c>
      <c r="B400" s="14">
        <v>0</v>
      </c>
      <c r="C400" s="14">
        <v>0.467101901593605</v>
      </c>
      <c r="D400" s="14" t="s">
        <v>1690</v>
      </c>
      <c r="E400" s="14" t="s">
        <v>1691</v>
      </c>
      <c r="F400" s="14" t="s">
        <v>1692</v>
      </c>
      <c r="G400" s="153">
        <v>0.354652628433089</v>
      </c>
      <c r="H400" s="153">
        <v>0.417698433340357</v>
      </c>
      <c r="I400" s="153">
        <v>0.421487311404286</v>
      </c>
      <c r="J400" s="153">
        <v>0.417527246231831</v>
      </c>
      <c r="K400" s="153">
        <v>0.278710718942184</v>
      </c>
      <c r="L400" s="153">
        <v>0.35904999641321</v>
      </c>
      <c r="M400" s="153">
        <v>0.363595406025557</v>
      </c>
      <c r="N400" s="153">
        <v>0.35889093144791</v>
      </c>
      <c r="O400" s="153">
        <v>1.27446990517071E-15</v>
      </c>
      <c r="P400" s="153">
        <v>2.88358260730127E-16</v>
      </c>
      <c r="Q400" s="153">
        <v>1.104061156003E-15</v>
      </c>
      <c r="R400" s="153">
        <v>2.39848050879271E-16</v>
      </c>
    </row>
    <row r="401" spans="1:18" ht="12.75">
      <c r="A401" s="14">
        <v>0</v>
      </c>
      <c r="B401" s="14">
        <v>0</v>
      </c>
      <c r="C401" s="14">
        <v>0</v>
      </c>
      <c r="D401" s="14" t="s">
        <v>1694</v>
      </c>
      <c r="E401" s="14" t="s">
        <v>1527</v>
      </c>
      <c r="F401" s="14" t="s">
        <v>1695</v>
      </c>
      <c r="G401" s="153">
        <v>0</v>
      </c>
      <c r="H401" s="153">
        <v>0</v>
      </c>
      <c r="I401" s="153">
        <v>0</v>
      </c>
      <c r="J401" s="153">
        <v>0</v>
      </c>
      <c r="K401" s="153">
        <v>0</v>
      </c>
      <c r="L401" s="153">
        <v>0</v>
      </c>
      <c r="M401" s="153">
        <v>0</v>
      </c>
      <c r="N401" s="153">
        <v>0</v>
      </c>
      <c r="O401" s="153">
        <v>0</v>
      </c>
      <c r="P401" s="153">
        <v>0</v>
      </c>
      <c r="Q401" s="153">
        <v>0</v>
      </c>
      <c r="R401" s="153">
        <v>0</v>
      </c>
    </row>
    <row r="402" spans="1:18" ht="12.75">
      <c r="A402" s="14">
        <v>0.269782130342719</v>
      </c>
      <c r="B402" s="14">
        <v>-0.467101901593764</v>
      </c>
      <c r="C402" s="14">
        <v>1000</v>
      </c>
      <c r="D402" s="14" t="s">
        <v>1696</v>
      </c>
      <c r="E402" s="14" t="s">
        <v>1497</v>
      </c>
      <c r="F402" s="14" t="s">
        <v>1697</v>
      </c>
      <c r="G402" s="153">
        <v>0.345724039670358</v>
      </c>
      <c r="H402" s="153">
        <v>0.408911000143234</v>
      </c>
      <c r="I402" s="153">
        <v>0.4126703299371</v>
      </c>
      <c r="J402" s="153">
        <v>0.408784055404112</v>
      </c>
      <c r="K402" s="153">
        <v>0.269782130342377</v>
      </c>
      <c r="L402" s="153">
        <v>0.35026256314893</v>
      </c>
      <c r="M402" s="153">
        <v>0.354778424684923</v>
      </c>
      <c r="N402" s="153">
        <v>0.35014774078968</v>
      </c>
      <c r="O402" s="153">
        <v>0.124759192983447</v>
      </c>
      <c r="P402" s="153">
        <v>0.262827622098484</v>
      </c>
      <c r="Q402" s="153">
        <v>0.199973842074655</v>
      </c>
      <c r="R402" s="153">
        <v>0.262583061511236</v>
      </c>
    </row>
    <row r="403" spans="1:18" ht="12.75">
      <c r="A403" s="14">
        <v>0.453706286492679</v>
      </c>
      <c r="B403" s="14">
        <v>0</v>
      </c>
      <c r="C403" s="14">
        <v>1000</v>
      </c>
      <c r="D403" s="14" t="s">
        <v>1698</v>
      </c>
      <c r="E403" s="14" t="s">
        <v>1699</v>
      </c>
      <c r="F403" s="14" t="s">
        <v>1700</v>
      </c>
      <c r="G403" s="153">
        <v>0.453706286178102</v>
      </c>
      <c r="H403" s="153">
        <v>0.505945176763342</v>
      </c>
      <c r="I403" s="153">
        <v>0.507646439288504</v>
      </c>
      <c r="J403" s="153">
        <v>0.505840602054167</v>
      </c>
      <c r="K403" s="153">
        <v>0.453706286435224</v>
      </c>
      <c r="L403" s="153">
        <v>0.505945176884353</v>
      </c>
      <c r="M403" s="153">
        <v>0.507646439519108</v>
      </c>
      <c r="N403" s="153">
        <v>0.505840602396526</v>
      </c>
      <c r="O403" s="153">
        <v>0.294825568059017</v>
      </c>
      <c r="P403" s="153">
        <v>0.339417483695151</v>
      </c>
      <c r="Q403" s="153">
        <v>0.292342263083951</v>
      </c>
      <c r="R403" s="153">
        <v>0.339339600324454</v>
      </c>
    </row>
    <row r="404" spans="1:18" ht="12.75">
      <c r="A404" s="14">
        <v>0.0640136305474249</v>
      </c>
      <c r="B404" s="14">
        <v>0</v>
      </c>
      <c r="C404" s="14">
        <v>0.467101901593693</v>
      </c>
      <c r="D404" s="14" t="s">
        <v>1702</v>
      </c>
      <c r="E404" s="14" t="s">
        <v>1703</v>
      </c>
      <c r="F404" s="14" t="s">
        <v>1704</v>
      </c>
      <c r="G404" s="153">
        <v>0.0386996590114413</v>
      </c>
      <c r="H404" s="153">
        <v>0.0349991745694762</v>
      </c>
      <c r="I404" s="153">
        <v>0.0343220776284708</v>
      </c>
      <c r="J404" s="153">
        <v>0.0350202245922175</v>
      </c>
      <c r="K404" s="153">
        <v>0.0640136310411857</v>
      </c>
      <c r="L404" s="153">
        <v>0.0545486551223031</v>
      </c>
      <c r="M404" s="153">
        <v>0.0536193820225525</v>
      </c>
      <c r="N404" s="153">
        <v>0.054565666673159</v>
      </c>
      <c r="O404" s="153">
        <v>0.0584469185518732</v>
      </c>
      <c r="P404" s="153">
        <v>0.0267625278359679</v>
      </c>
      <c r="Q404" s="153">
        <v>0.032312729564201</v>
      </c>
      <c r="R404" s="153">
        <v>0.0268268590115171</v>
      </c>
    </row>
    <row r="405" spans="1:18" ht="12.75">
      <c r="A405" s="14">
        <v>0.119910525602532</v>
      </c>
      <c r="B405" s="14">
        <v>0</v>
      </c>
      <c r="C405" s="14">
        <v>0.467101901593683</v>
      </c>
      <c r="D405" s="14" t="s">
        <v>1707</v>
      </c>
      <c r="F405" s="14" t="s">
        <v>1708</v>
      </c>
      <c r="G405" s="153">
        <v>0.0692825874963255</v>
      </c>
      <c r="H405" s="153">
        <v>0.062035002050834</v>
      </c>
      <c r="I405" s="153">
        <v>0.0606540317229124</v>
      </c>
      <c r="J405" s="153">
        <v>0.0620363220577952</v>
      </c>
      <c r="K405" s="153">
        <v>0.119910525051738</v>
      </c>
      <c r="L405" s="153">
        <v>0.101133958613195</v>
      </c>
      <c r="M405" s="153">
        <v>0.0992486328116935</v>
      </c>
      <c r="N405" s="153">
        <v>0.101127194933762</v>
      </c>
      <c r="O405" s="153">
        <v>0.111619456523635</v>
      </c>
      <c r="P405" s="153">
        <v>0.0498273337607319</v>
      </c>
      <c r="Q405" s="153">
        <v>0.0600556914453135</v>
      </c>
      <c r="R405" s="153">
        <v>0.0499296798015621</v>
      </c>
    </row>
    <row r="406" spans="1:18" ht="12.75">
      <c r="A406" s="151">
        <v>5.03925412574262E-12</v>
      </c>
      <c r="B406" s="14">
        <v>0</v>
      </c>
      <c r="C406" s="14">
        <v>244.666713995729</v>
      </c>
      <c r="D406" s="14" t="s">
        <v>1710</v>
      </c>
      <c r="F406" s="14" t="s">
        <v>1711</v>
      </c>
      <c r="G406" s="153">
        <v>2.86351245460861E-13</v>
      </c>
      <c r="H406" s="153">
        <v>1.56710206436847E-12</v>
      </c>
      <c r="I406" s="153">
        <v>3.90960139100707E-13</v>
      </c>
      <c r="J406" s="153">
        <v>1.05330825869287E-12</v>
      </c>
      <c r="K406" s="153">
        <v>9.70992538968761E-12</v>
      </c>
      <c r="L406" s="153">
        <v>6.21790728584028E-12</v>
      </c>
      <c r="M406" s="153">
        <v>9.54107166823607E-12</v>
      </c>
      <c r="N406" s="153">
        <v>1.47605106549271E-11</v>
      </c>
      <c r="O406" s="153">
        <v>3.37596752057833E-16</v>
      </c>
      <c r="P406" s="153">
        <v>7.76349212903814E-17</v>
      </c>
      <c r="Q406" s="153">
        <v>2.87480199910094E-16</v>
      </c>
      <c r="R406" s="153">
        <v>6.40411706516001E-17</v>
      </c>
    </row>
    <row r="407" spans="1:18" ht="12.75">
      <c r="A407" s="14">
        <v>0</v>
      </c>
      <c r="B407" s="14">
        <v>0</v>
      </c>
      <c r="C407" s="14">
        <v>0</v>
      </c>
      <c r="D407" s="14" t="s">
        <v>1713</v>
      </c>
      <c r="F407" s="14" t="s">
        <v>1714</v>
      </c>
      <c r="G407" s="153">
        <v>0</v>
      </c>
      <c r="H407" s="153">
        <v>0</v>
      </c>
      <c r="I407" s="153">
        <v>0</v>
      </c>
      <c r="J407" s="153">
        <v>0</v>
      </c>
      <c r="K407" s="153">
        <v>0</v>
      </c>
      <c r="L407" s="153">
        <v>0</v>
      </c>
      <c r="M407" s="153">
        <v>0</v>
      </c>
      <c r="N407" s="153">
        <v>0</v>
      </c>
      <c r="O407" s="153">
        <v>0</v>
      </c>
      <c r="P407" s="153">
        <v>0</v>
      </c>
      <c r="Q407" s="153">
        <v>0</v>
      </c>
      <c r="R407" s="153">
        <v>0</v>
      </c>
    </row>
    <row r="408" spans="1:18" ht="12.75">
      <c r="A408" s="14">
        <v>0.00627271668633966</v>
      </c>
      <c r="B408" s="14">
        <v>0</v>
      </c>
      <c r="C408" s="14">
        <v>244.666713995723</v>
      </c>
      <c r="D408" s="14" t="s">
        <v>1716</v>
      </c>
      <c r="F408" s="14" t="s">
        <v>1717</v>
      </c>
      <c r="G408" s="153">
        <v>0.00627271668884077</v>
      </c>
      <c r="H408" s="153">
        <v>0.00623157734207779</v>
      </c>
      <c r="I408" s="153">
        <v>0.00637174872497325</v>
      </c>
      <c r="J408" s="153">
        <v>0.00625150241967276</v>
      </c>
      <c r="K408" s="153">
        <v>0.00627271677001317</v>
      </c>
      <c r="L408" s="153">
        <v>0.00623157735765289</v>
      </c>
      <c r="M408" s="153">
        <v>0.00637174877158486</v>
      </c>
      <c r="N408" s="153">
        <v>0.00625150248617956</v>
      </c>
      <c r="O408" s="153">
        <v>0</v>
      </c>
      <c r="P408" s="153">
        <v>0</v>
      </c>
      <c r="Q408" s="153">
        <v>0</v>
      </c>
      <c r="R408" s="153">
        <v>0</v>
      </c>
    </row>
    <row r="409" spans="1:18" ht="12.75">
      <c r="A409" s="14">
        <v>-0.00627271668133744</v>
      </c>
      <c r="B409" s="14">
        <v>-233.82752258656</v>
      </c>
      <c r="C409" s="14">
        <v>121.732684971206</v>
      </c>
      <c r="D409" s="14" t="s">
        <v>1718</v>
      </c>
      <c r="F409" s="14" t="s">
        <v>1719</v>
      </c>
      <c r="G409" s="153">
        <v>-0.00627271668838602</v>
      </c>
      <c r="H409" s="153">
        <v>-0.00623157734048618</v>
      </c>
      <c r="I409" s="153">
        <v>-0.00637174872463219</v>
      </c>
      <c r="J409" s="153">
        <v>-0.00625150241864957</v>
      </c>
      <c r="K409" s="153">
        <v>-0.0062727167602361</v>
      </c>
      <c r="L409" s="153">
        <v>-0.00623157735140011</v>
      </c>
      <c r="M409" s="153">
        <v>-0.00637174876214885</v>
      </c>
      <c r="N409" s="153">
        <v>-0.00625150247128658</v>
      </c>
      <c r="O409" s="153">
        <v>0</v>
      </c>
      <c r="P409" s="153">
        <v>0</v>
      </c>
      <c r="Q409" s="153">
        <v>0</v>
      </c>
      <c r="R409" s="153">
        <v>0</v>
      </c>
    </row>
    <row r="410" spans="1:18" ht="12.75">
      <c r="A410" s="14">
        <v>0</v>
      </c>
      <c r="B410" s="14">
        <v>0</v>
      </c>
      <c r="C410" s="14">
        <v>0</v>
      </c>
      <c r="D410" s="14" t="s">
        <v>1720</v>
      </c>
      <c r="F410" s="14" t="s">
        <v>1721</v>
      </c>
      <c r="G410" s="153">
        <v>0</v>
      </c>
      <c r="H410" s="153">
        <v>0</v>
      </c>
      <c r="I410" s="153">
        <v>0</v>
      </c>
      <c r="J410" s="153">
        <v>0</v>
      </c>
      <c r="K410" s="153">
        <v>0</v>
      </c>
      <c r="L410" s="153">
        <v>0</v>
      </c>
      <c r="M410" s="153">
        <v>0</v>
      </c>
      <c r="N410" s="153">
        <v>0</v>
      </c>
      <c r="O410" s="153">
        <v>0</v>
      </c>
      <c r="P410" s="153">
        <v>0</v>
      </c>
      <c r="Q410" s="153">
        <v>0</v>
      </c>
      <c r="R410" s="153">
        <v>0</v>
      </c>
    </row>
    <row r="411" spans="1:18" ht="12.75">
      <c r="A411" s="151">
        <v>2.72848410531878E-12</v>
      </c>
      <c r="B411" s="14">
        <v>0</v>
      </c>
      <c r="C411" s="14">
        <v>66.3133103815359</v>
      </c>
      <c r="D411" s="14" t="s">
        <v>1722</v>
      </c>
      <c r="E411" s="14" t="s">
        <v>1723</v>
      </c>
      <c r="F411" s="14" t="s">
        <v>1724</v>
      </c>
      <c r="G411" s="153">
        <v>1.13686837721616E-13</v>
      </c>
      <c r="H411" s="153">
        <v>7.95807864051312E-13</v>
      </c>
      <c r="I411" s="153">
        <v>2.27373675443232E-13</v>
      </c>
      <c r="J411" s="153">
        <v>5.6843418860808E-13</v>
      </c>
      <c r="K411" s="153">
        <v>5.11590769747272E-12</v>
      </c>
      <c r="L411" s="153">
        <v>3.29691829392686E-12</v>
      </c>
      <c r="M411" s="153">
        <v>5.0022208597511E-12</v>
      </c>
      <c r="N411" s="153">
        <v>7.73070496506989E-12</v>
      </c>
      <c r="O411" s="153">
        <v>0</v>
      </c>
      <c r="P411" s="153">
        <v>0</v>
      </c>
      <c r="Q411" s="153">
        <v>0</v>
      </c>
      <c r="R411" s="153">
        <v>0</v>
      </c>
    </row>
    <row r="412" spans="1:18" ht="12.75">
      <c r="A412" s="151">
        <v>2.72848410531878E-12</v>
      </c>
      <c r="B412" s="14">
        <v>0</v>
      </c>
      <c r="C412" s="14">
        <v>66.3133103815362</v>
      </c>
      <c r="D412" s="14" t="s">
        <v>1725</v>
      </c>
      <c r="E412" s="14" t="s">
        <v>1723</v>
      </c>
      <c r="F412" s="14" t="s">
        <v>1726</v>
      </c>
      <c r="G412" s="153">
        <v>1.13686837721616E-13</v>
      </c>
      <c r="H412" s="153">
        <v>7.95807864051312E-13</v>
      </c>
      <c r="I412" s="153">
        <v>2.27373675443232E-13</v>
      </c>
      <c r="J412" s="153">
        <v>5.6843418860808E-13</v>
      </c>
      <c r="K412" s="153">
        <v>5.0022208597511E-12</v>
      </c>
      <c r="L412" s="153">
        <v>3.18323145620524E-12</v>
      </c>
      <c r="M412" s="153">
        <v>5.0022208597511E-12</v>
      </c>
      <c r="N412" s="153">
        <v>7.73070496506989E-12</v>
      </c>
      <c r="O412" s="153">
        <v>0</v>
      </c>
      <c r="P412" s="153">
        <v>0</v>
      </c>
      <c r="Q412" s="153">
        <v>0</v>
      </c>
      <c r="R412" s="153">
        <v>0</v>
      </c>
    </row>
    <row r="413" spans="1:18" ht="12.75">
      <c r="A413" s="14">
        <v>-0.0255679785568645</v>
      </c>
      <c r="B413" s="14">
        <v>-0.0255679785572056</v>
      </c>
      <c r="C413" s="14">
        <v>-0.0255679780472064</v>
      </c>
      <c r="D413" s="14" t="s">
        <v>1727</v>
      </c>
      <c r="E413" s="14" t="s">
        <v>1728</v>
      </c>
      <c r="F413" s="14" t="s">
        <v>1729</v>
      </c>
      <c r="G413" s="153">
        <v>-0.0255679785570919</v>
      </c>
      <c r="H413" s="153">
        <v>-0.0284784896475684</v>
      </c>
      <c r="I413" s="153">
        <v>-0.0285742498014087</v>
      </c>
      <c r="J413" s="153">
        <v>-0.0284726033786455</v>
      </c>
      <c r="K413" s="153">
        <v>-0.0255679785570919</v>
      </c>
      <c r="L413" s="153">
        <v>-0.0284784896472274</v>
      </c>
      <c r="M413" s="153">
        <v>-0.0285742498014087</v>
      </c>
      <c r="N413" s="153">
        <v>-0.0284726033789866</v>
      </c>
      <c r="O413" s="153">
        <v>-0.0166144795256286</v>
      </c>
      <c r="P413" s="153">
        <v>-0.0190534891553397</v>
      </c>
      <c r="Q413" s="153">
        <v>-0.0164537422167541</v>
      </c>
      <c r="R413" s="153">
        <v>-0.0190491171061921</v>
      </c>
    </row>
    <row r="414" spans="1:18" ht="12.75">
      <c r="A414" s="14">
        <v>0.0255679785567508</v>
      </c>
      <c r="B414" s="14">
        <v>0.0255679780471576</v>
      </c>
      <c r="C414" s="14">
        <v>0.0255679785571589</v>
      </c>
      <c r="D414" s="14" t="s">
        <v>1730</v>
      </c>
      <c r="E414" s="14" t="s">
        <v>1728</v>
      </c>
      <c r="F414" s="14" t="s">
        <v>1731</v>
      </c>
      <c r="G414" s="153">
        <v>0.0255679785569782</v>
      </c>
      <c r="H414" s="153">
        <v>0.0284784896474548</v>
      </c>
      <c r="I414" s="153">
        <v>0.0285742498015224</v>
      </c>
      <c r="J414" s="153">
        <v>0.0284726033785318</v>
      </c>
      <c r="K414" s="153">
        <v>0.0255679785570919</v>
      </c>
      <c r="L414" s="153">
        <v>0.0284784896471137</v>
      </c>
      <c r="M414" s="153">
        <v>0.028574249801295</v>
      </c>
      <c r="N414" s="153">
        <v>0.0284726033789866</v>
      </c>
      <c r="O414" s="153">
        <v>0.0166144795255149</v>
      </c>
      <c r="P414" s="153">
        <v>0.0190534891553397</v>
      </c>
      <c r="Q414" s="153">
        <v>0.0164537422167541</v>
      </c>
      <c r="R414" s="153">
        <v>0.0190491171061921</v>
      </c>
    </row>
    <row r="415" spans="1:18" ht="12.75">
      <c r="A415" s="14">
        <v>0</v>
      </c>
      <c r="B415" s="14">
        <v>0</v>
      </c>
      <c r="C415" s="14">
        <v>0</v>
      </c>
      <c r="D415" s="14" t="s">
        <v>1732</v>
      </c>
      <c r="E415" s="14" t="s">
        <v>1723</v>
      </c>
      <c r="F415" s="14" t="s">
        <v>1733</v>
      </c>
      <c r="G415" s="153">
        <v>0</v>
      </c>
      <c r="H415" s="153">
        <v>0</v>
      </c>
      <c r="I415" s="153">
        <v>0</v>
      </c>
      <c r="J415" s="153">
        <v>0</v>
      </c>
      <c r="K415" s="153">
        <v>0</v>
      </c>
      <c r="L415" s="153">
        <v>0</v>
      </c>
      <c r="M415" s="153">
        <v>0</v>
      </c>
      <c r="N415" s="153">
        <v>0</v>
      </c>
      <c r="O415" s="153">
        <v>0</v>
      </c>
      <c r="P415" s="153">
        <v>0</v>
      </c>
      <c r="Q415" s="153">
        <v>0</v>
      </c>
      <c r="R415" s="153">
        <v>0</v>
      </c>
    </row>
    <row r="416" spans="1:18" ht="12.75">
      <c r="A416" s="151">
        <v>3.72907647855106E-15</v>
      </c>
      <c r="B416" s="14">
        <v>0</v>
      </c>
      <c r="C416" s="151">
        <v>1.94493097183112E-08</v>
      </c>
      <c r="D416" s="14" t="s">
        <v>1734</v>
      </c>
      <c r="E416" s="14" t="s">
        <v>1735</v>
      </c>
      <c r="F416" s="14" t="s">
        <v>1736</v>
      </c>
      <c r="G416" s="153">
        <v>6.47970581337857E-17</v>
      </c>
      <c r="H416" s="153">
        <v>4.75126479299966E-16</v>
      </c>
      <c r="I416" s="153">
        <v>1.11108164456209E-16</v>
      </c>
      <c r="J416" s="153">
        <v>3.72675387177044E-16</v>
      </c>
      <c r="K416" s="153">
        <v>7.87483030755967E-15</v>
      </c>
      <c r="L416" s="153">
        <v>5.33419187495068E-15</v>
      </c>
      <c r="M416" s="153">
        <v>9.61635004974704E-15</v>
      </c>
      <c r="N416" s="153">
        <v>2.08214674404879E-14</v>
      </c>
      <c r="O416" s="153">
        <v>7.24000369055341E-17</v>
      </c>
      <c r="P416" s="153">
        <v>1.67316065172474E-17</v>
      </c>
      <c r="Q416" s="153">
        <v>6.48412682746579E-17</v>
      </c>
      <c r="R416" s="153">
        <v>1.42581913617538E-17</v>
      </c>
    </row>
    <row r="417" spans="1:18" ht="12.75">
      <c r="A417" s="151">
        <v>2.70731831677878E-12</v>
      </c>
      <c r="B417" s="14">
        <v>0</v>
      </c>
      <c r="C417" s="14">
        <v>66.3133103815391</v>
      </c>
      <c r="D417" s="14" t="s">
        <v>1737</v>
      </c>
      <c r="F417" s="14" t="s">
        <v>1738</v>
      </c>
      <c r="G417" s="153">
        <v>1.46135512448897E-13</v>
      </c>
      <c r="H417" s="153">
        <v>7.7429491129945E-13</v>
      </c>
      <c r="I417" s="153">
        <v>1.95687248327897E-13</v>
      </c>
      <c r="J417" s="153">
        <v>5.5845771764965E-13</v>
      </c>
      <c r="K417" s="153">
        <v>5.11213041294697E-12</v>
      </c>
      <c r="L417" s="153">
        <v>3.28608980231982E-12</v>
      </c>
      <c r="M417" s="153">
        <v>4.99468717421377E-12</v>
      </c>
      <c r="N417" s="153">
        <v>7.67519652773547E-12</v>
      </c>
      <c r="O417" s="153">
        <v>2.39678882330996E-16</v>
      </c>
      <c r="P417" s="153">
        <v>5.79969138537943E-17</v>
      </c>
      <c r="Q417" s="153">
        <v>2.28904149813258E-16</v>
      </c>
      <c r="R417" s="153">
        <v>5.31296697500656E-17</v>
      </c>
    </row>
    <row r="418" spans="1:18" ht="12.75">
      <c r="A418" s="14">
        <v>-0.00627271668884077</v>
      </c>
      <c r="B418" s="14">
        <v>-265.712238477845</v>
      </c>
      <c r="C418" s="14">
        <v>0</v>
      </c>
      <c r="D418" s="14" t="s">
        <v>1740</v>
      </c>
      <c r="F418" s="14" t="s">
        <v>1741</v>
      </c>
      <c r="G418" s="153">
        <v>-0.00627271669088713</v>
      </c>
      <c r="H418" s="153">
        <v>-0.00623157734958113</v>
      </c>
      <c r="I418" s="153">
        <v>-0.00637174872781542</v>
      </c>
      <c r="J418" s="153">
        <v>-0.00625150242467498</v>
      </c>
      <c r="K418" s="153">
        <v>-0.00627271677944918</v>
      </c>
      <c r="L418" s="153">
        <v>-0.00623157736242774</v>
      </c>
      <c r="M418" s="153">
        <v>-0.00637174877886082</v>
      </c>
      <c r="N418" s="153">
        <v>-0.00625150249754824</v>
      </c>
      <c r="O418" s="153">
        <v>0</v>
      </c>
      <c r="P418" s="153">
        <v>0</v>
      </c>
      <c r="Q418" s="153">
        <v>0</v>
      </c>
      <c r="R418" s="153">
        <v>0</v>
      </c>
    </row>
    <row r="419" spans="1:18" ht="12.75">
      <c r="A419" s="151">
        <v>5.0022208597511E-12</v>
      </c>
      <c r="B419" s="14">
        <v>0</v>
      </c>
      <c r="C419" s="14">
        <v>132.855078569502</v>
      </c>
      <c r="D419" s="14" t="s">
        <v>1742</v>
      </c>
      <c r="F419" s="14" t="s">
        <v>1743</v>
      </c>
      <c r="G419" s="153">
        <v>1.36424205265939E-12</v>
      </c>
      <c r="H419" s="153">
        <v>5.0022208597511E-12</v>
      </c>
      <c r="I419" s="153">
        <v>1.70530256582424E-12</v>
      </c>
      <c r="J419" s="153">
        <v>3.29691829392686E-12</v>
      </c>
      <c r="K419" s="153">
        <v>1.21644916362129E-11</v>
      </c>
      <c r="L419" s="153">
        <v>7.16227077646181E-12</v>
      </c>
      <c r="M419" s="153">
        <v>1.08002495835535E-11</v>
      </c>
      <c r="N419" s="153">
        <v>1.69393388205207E-11</v>
      </c>
      <c r="O419" s="153">
        <v>0</v>
      </c>
      <c r="P419" s="153">
        <v>0</v>
      </c>
      <c r="Q419" s="153">
        <v>0</v>
      </c>
      <c r="R419" s="153">
        <v>0</v>
      </c>
    </row>
    <row r="420" spans="1:18" ht="12.75">
      <c r="A420" s="14">
        <v>0.00627271668872708</v>
      </c>
      <c r="B420" s="14">
        <v>0</v>
      </c>
      <c r="C420" s="14">
        <v>265.712238477858</v>
      </c>
      <c r="D420" s="14" t="s">
        <v>1744</v>
      </c>
      <c r="F420" s="14" t="s">
        <v>1745</v>
      </c>
      <c r="G420" s="153">
        <v>0.00627271669088713</v>
      </c>
      <c r="H420" s="153">
        <v>0.00623157734958113</v>
      </c>
      <c r="I420" s="153">
        <v>0.00637174872781542</v>
      </c>
      <c r="J420" s="153">
        <v>0.00625150242467498</v>
      </c>
      <c r="K420" s="153">
        <v>0.00627271677944918</v>
      </c>
      <c r="L420" s="153">
        <v>0.00623157736242774</v>
      </c>
      <c r="M420" s="153">
        <v>0.00637174877886082</v>
      </c>
      <c r="N420" s="153">
        <v>0.00625150249754824</v>
      </c>
      <c r="O420" s="153">
        <v>0</v>
      </c>
      <c r="P420" s="153">
        <v>0</v>
      </c>
      <c r="Q420" s="153">
        <v>0</v>
      </c>
      <c r="R420" s="153">
        <v>0</v>
      </c>
    </row>
    <row r="421" spans="1:18" ht="12.75">
      <c r="A421" s="14">
        <v>-0.00627271668372486</v>
      </c>
      <c r="B421" s="14">
        <v>-233.827522586492</v>
      </c>
      <c r="C421" s="14">
        <v>0</v>
      </c>
      <c r="D421" s="14" t="s">
        <v>1746</v>
      </c>
      <c r="F421" s="14" t="s">
        <v>1747</v>
      </c>
      <c r="G421" s="153">
        <v>-0.00627271668952289</v>
      </c>
      <c r="H421" s="153">
        <v>-0.0062315773445789</v>
      </c>
      <c r="I421" s="153">
        <v>-0.00637174872611012</v>
      </c>
      <c r="J421" s="153">
        <v>-0.00625150242149175</v>
      </c>
      <c r="K421" s="153">
        <v>-0.00627271676728469</v>
      </c>
      <c r="L421" s="153">
        <v>-0.00623157735526547</v>
      </c>
      <c r="M421" s="153">
        <v>-0.00637174876806057</v>
      </c>
      <c r="N421" s="153">
        <v>-0.0062515024806089</v>
      </c>
      <c r="O421" s="153">
        <v>0</v>
      </c>
      <c r="P421" s="153">
        <v>0</v>
      </c>
      <c r="Q421" s="153">
        <v>0</v>
      </c>
      <c r="R421" s="153">
        <v>0</v>
      </c>
    </row>
    <row r="422" spans="1:18" ht="12.75">
      <c r="A422" s="151">
        <v>5.03569941707883E-12</v>
      </c>
      <c r="B422" s="14">
        <v>0</v>
      </c>
      <c r="C422" s="14">
        <v>132.855078569554</v>
      </c>
      <c r="D422" s="14" t="s">
        <v>1748</v>
      </c>
      <c r="F422" s="14" t="s">
        <v>1749</v>
      </c>
      <c r="G422" s="153">
        <v>1.38386724683914E-12</v>
      </c>
      <c r="H422" s="153">
        <v>4.97670375502661E-12</v>
      </c>
      <c r="I422" s="153">
        <v>1.62654961597576E-12</v>
      </c>
      <c r="J422" s="153">
        <v>3.29244360301657E-12</v>
      </c>
      <c r="K422" s="153">
        <v>1.21701623261227E-11</v>
      </c>
      <c r="L422" s="153">
        <v>7.15161361190883E-12</v>
      </c>
      <c r="M422" s="153">
        <v>1.08798249275043E-11</v>
      </c>
      <c r="N422" s="153">
        <v>1.69395714330513E-11</v>
      </c>
      <c r="O422" s="153">
        <v>1.04191167592115E-15</v>
      </c>
      <c r="P422" s="153">
        <v>2.23577541528601E-16</v>
      </c>
      <c r="Q422" s="153">
        <v>9.4734240319461E-16</v>
      </c>
      <c r="R422" s="153">
        <v>1.92476553173126E-16</v>
      </c>
    </row>
    <row r="423" spans="1:18" ht="12.75">
      <c r="A423" s="14">
        <v>0.00627271668361957</v>
      </c>
      <c r="B423" s="14">
        <v>0</v>
      </c>
      <c r="C423" s="14">
        <v>233.827522586488</v>
      </c>
      <c r="D423" s="14" t="s">
        <v>1751</v>
      </c>
      <c r="E423" s="14" t="s">
        <v>1752</v>
      </c>
      <c r="F423" s="14" t="s">
        <v>1753</v>
      </c>
      <c r="G423" s="153">
        <v>0.00627271668953413</v>
      </c>
      <c r="H423" s="153">
        <v>0.00623157734463028</v>
      </c>
      <c r="I423" s="153">
        <v>0.00637174872609529</v>
      </c>
      <c r="J423" s="153">
        <v>0.00625150242138343</v>
      </c>
      <c r="K423" s="153">
        <v>0.00627271676728475</v>
      </c>
      <c r="L423" s="153">
        <v>0.00623157735532732</v>
      </c>
      <c r="M423" s="153">
        <v>0.00637174876807031</v>
      </c>
      <c r="N423" s="153">
        <v>0.00625150248056558</v>
      </c>
      <c r="O423" s="153">
        <v>1.45688292704635E-15</v>
      </c>
      <c r="P423" s="153">
        <v>3.65332542658874E-16</v>
      </c>
      <c r="Q423" s="153">
        <v>1.61333082630716E-15</v>
      </c>
      <c r="R423" s="153">
        <v>2.7444879597104E-16</v>
      </c>
    </row>
    <row r="424" spans="1:18" ht="12.75">
      <c r="A424" s="14">
        <v>0.00627271668361117</v>
      </c>
      <c r="B424" s="14">
        <v>0</v>
      </c>
      <c r="C424" s="14">
        <v>233.827522586504</v>
      </c>
      <c r="D424" s="14" t="s">
        <v>1755</v>
      </c>
      <c r="F424" s="14" t="s">
        <v>1756</v>
      </c>
      <c r="G424" s="153">
        <v>0.00627271668952289</v>
      </c>
      <c r="H424" s="153">
        <v>0.00623157734469259</v>
      </c>
      <c r="I424" s="153">
        <v>0.00637174872611012</v>
      </c>
      <c r="J424" s="153">
        <v>0.00625150242149175</v>
      </c>
      <c r="K424" s="153">
        <v>0.00627271676728469</v>
      </c>
      <c r="L424" s="153">
        <v>0.00623157735526547</v>
      </c>
      <c r="M424" s="153">
        <v>0.00637174876806057</v>
      </c>
      <c r="N424" s="153">
        <v>0.0062515024806089</v>
      </c>
      <c r="O424" s="153">
        <v>0</v>
      </c>
      <c r="P424" s="153">
        <v>0</v>
      </c>
      <c r="Q424" s="153">
        <v>0</v>
      </c>
      <c r="R424" s="153">
        <v>0</v>
      </c>
    </row>
    <row r="425" spans="1:18" ht="12.75">
      <c r="A425" s="14">
        <v>0.006272716683683</v>
      </c>
      <c r="B425" s="14">
        <v>0</v>
      </c>
      <c r="C425" s="14">
        <v>233.827522586495</v>
      </c>
      <c r="D425" s="14" t="s">
        <v>222</v>
      </c>
      <c r="E425" s="14" t="s">
        <v>223</v>
      </c>
      <c r="F425" s="14" t="s">
        <v>1757</v>
      </c>
      <c r="G425" s="153">
        <v>0.00627271668952676</v>
      </c>
      <c r="H425" s="153">
        <v>0.00623157734465863</v>
      </c>
      <c r="I425" s="153">
        <v>0.00637174872617492</v>
      </c>
      <c r="J425" s="153">
        <v>0.00625150242138609</v>
      </c>
      <c r="K425" s="153">
        <v>0.00627271676730972</v>
      </c>
      <c r="L425" s="153">
        <v>0.0062315773552577</v>
      </c>
      <c r="M425" s="153">
        <v>0.00637174876800678</v>
      </c>
      <c r="N425" s="153">
        <v>0.00625150248055807</v>
      </c>
      <c r="O425" s="153">
        <v>1.42704711158523E-15</v>
      </c>
      <c r="P425" s="153">
        <v>3.0990987914367E-16</v>
      </c>
      <c r="Q425" s="153">
        <v>9.80968538419047E-16</v>
      </c>
      <c r="R425" s="153">
        <v>2.75965659520167E-16</v>
      </c>
    </row>
    <row r="426" spans="1:18" ht="12.75">
      <c r="A426" s="14">
        <v>0.00627271668361117</v>
      </c>
      <c r="B426" s="14">
        <v>0</v>
      </c>
      <c r="C426" s="14">
        <v>233.827522586494</v>
      </c>
      <c r="D426" s="14" t="s">
        <v>227</v>
      </c>
      <c r="E426" s="14" t="s">
        <v>228</v>
      </c>
      <c r="F426" s="14" t="s">
        <v>229</v>
      </c>
      <c r="G426" s="153">
        <v>0.00627271668952289</v>
      </c>
      <c r="H426" s="153">
        <v>0.00623157734469259</v>
      </c>
      <c r="I426" s="153">
        <v>0.00637174872611012</v>
      </c>
      <c r="J426" s="153">
        <v>0.00625150242149175</v>
      </c>
      <c r="K426" s="153">
        <v>0.00627271676728469</v>
      </c>
      <c r="L426" s="153">
        <v>0.00623157735526547</v>
      </c>
      <c r="M426" s="153">
        <v>0.00637174876806057</v>
      </c>
      <c r="N426" s="153">
        <v>0.0062515024806089</v>
      </c>
      <c r="O426" s="153">
        <v>0</v>
      </c>
      <c r="P426" s="153">
        <v>0</v>
      </c>
      <c r="Q426" s="153">
        <v>0</v>
      </c>
      <c r="R426" s="153">
        <v>0</v>
      </c>
    </row>
    <row r="427" spans="1:18" ht="12.75">
      <c r="A427" s="151">
        <v>5.0022208597511E-12</v>
      </c>
      <c r="B427" s="14">
        <v>0</v>
      </c>
      <c r="C427" s="14">
        <v>132.855078569518</v>
      </c>
      <c r="D427" s="14" t="s">
        <v>1758</v>
      </c>
      <c r="F427" s="14" t="s">
        <v>1759</v>
      </c>
      <c r="G427" s="153">
        <v>1.36424205265939E-12</v>
      </c>
      <c r="H427" s="153">
        <v>5.0022208597511E-12</v>
      </c>
      <c r="I427" s="153">
        <v>1.70530256582424E-12</v>
      </c>
      <c r="J427" s="153">
        <v>3.29691829392686E-12</v>
      </c>
      <c r="K427" s="153">
        <v>1.21644916362129E-11</v>
      </c>
      <c r="L427" s="153">
        <v>7.16227077646181E-12</v>
      </c>
      <c r="M427" s="153">
        <v>1.08002495835535E-11</v>
      </c>
      <c r="N427" s="153">
        <v>1.69393388205207E-11</v>
      </c>
      <c r="O427" s="153">
        <v>0</v>
      </c>
      <c r="P427" s="153">
        <v>0</v>
      </c>
      <c r="Q427" s="153">
        <v>0</v>
      </c>
      <c r="R427" s="153">
        <v>0</v>
      </c>
    </row>
    <row r="428" spans="1:18" ht="12.75">
      <c r="A428" s="151">
        <v>2.72848410531878E-12</v>
      </c>
      <c r="B428" s="14">
        <v>0</v>
      </c>
      <c r="C428" s="14">
        <v>66.3133103815375</v>
      </c>
      <c r="D428" s="14" t="s">
        <v>1760</v>
      </c>
      <c r="F428" s="14" t="s">
        <v>1761</v>
      </c>
      <c r="G428" s="153">
        <v>1.13686837721616E-13</v>
      </c>
      <c r="H428" s="153">
        <v>7.95807864051312E-13</v>
      </c>
      <c r="I428" s="153">
        <v>2.27373675443232E-13</v>
      </c>
      <c r="J428" s="153">
        <v>5.6843418860808E-13</v>
      </c>
      <c r="K428" s="153">
        <v>5.0022208597511E-12</v>
      </c>
      <c r="L428" s="153">
        <v>3.18323145620524E-12</v>
      </c>
      <c r="M428" s="153">
        <v>5.0022208597511E-12</v>
      </c>
      <c r="N428" s="153">
        <v>7.73070496506989E-12</v>
      </c>
      <c r="O428" s="153">
        <v>0</v>
      </c>
      <c r="P428" s="153">
        <v>0</v>
      </c>
      <c r="Q428" s="153">
        <v>0</v>
      </c>
      <c r="R428" s="153">
        <v>0</v>
      </c>
    </row>
    <row r="429" spans="1:18" ht="12.75">
      <c r="A429" s="151">
        <v>-2.72848410531878E-12</v>
      </c>
      <c r="B429" s="14">
        <v>-66.3133103815375</v>
      </c>
      <c r="C429" s="151">
        <v>1.9448346757119E-08</v>
      </c>
      <c r="D429" s="14" t="s">
        <v>1762</v>
      </c>
      <c r="F429" s="14" t="s">
        <v>1763</v>
      </c>
      <c r="G429" s="153">
        <v>-1.13686837721616E-13</v>
      </c>
      <c r="H429" s="153">
        <v>-7.95807864051312E-13</v>
      </c>
      <c r="I429" s="153">
        <v>-2.27373675443232E-13</v>
      </c>
      <c r="J429" s="153">
        <v>-5.6843418860808E-13</v>
      </c>
      <c r="K429" s="153">
        <v>-5.0022208597511E-12</v>
      </c>
      <c r="L429" s="153">
        <v>-3.18323145620524E-12</v>
      </c>
      <c r="M429" s="153">
        <v>-5.0022208597511E-12</v>
      </c>
      <c r="N429" s="153">
        <v>-7.73070496506989E-12</v>
      </c>
      <c r="O429" s="153">
        <v>0</v>
      </c>
      <c r="P429" s="153">
        <v>0</v>
      </c>
      <c r="Q429" s="153">
        <v>0</v>
      </c>
      <c r="R429" s="153">
        <v>0</v>
      </c>
    </row>
    <row r="430" spans="1:18" ht="12.75">
      <c r="A430" s="14">
        <v>-0.00627271668872708</v>
      </c>
      <c r="B430" s="14">
        <v>-265.712238477844</v>
      </c>
      <c r="C430" s="14">
        <v>0</v>
      </c>
      <c r="D430" s="14" t="s">
        <v>1764</v>
      </c>
      <c r="F430" s="14" t="s">
        <v>1765</v>
      </c>
      <c r="G430" s="153">
        <v>-0.00627271669088713</v>
      </c>
      <c r="H430" s="153">
        <v>-0.00623157734958113</v>
      </c>
      <c r="I430" s="153">
        <v>-0.00637174872781542</v>
      </c>
      <c r="J430" s="153">
        <v>-0.00625150242467498</v>
      </c>
      <c r="K430" s="153">
        <v>-0.00627271677956287</v>
      </c>
      <c r="L430" s="153">
        <v>-0.00623157736242774</v>
      </c>
      <c r="M430" s="153">
        <v>-0.00637174877886082</v>
      </c>
      <c r="N430" s="153">
        <v>-0.00625150249743455</v>
      </c>
      <c r="O430" s="153">
        <v>0</v>
      </c>
      <c r="P430" s="153">
        <v>0</v>
      </c>
      <c r="Q430" s="153">
        <v>0</v>
      </c>
      <c r="R430" s="153">
        <v>0</v>
      </c>
    </row>
    <row r="431" spans="1:18" ht="12.75">
      <c r="A431" s="14">
        <v>-0.151883382300979</v>
      </c>
      <c r="B431" s="14">
        <v>-0.15188339871895</v>
      </c>
      <c r="C431" s="14">
        <v>-0.151883379271794</v>
      </c>
      <c r="D431" s="14" t="s">
        <v>1766</v>
      </c>
      <c r="F431" s="14" t="s">
        <v>1767</v>
      </c>
      <c r="G431" s="153">
        <v>-0.151883382300241</v>
      </c>
      <c r="H431" s="153">
        <v>-0.148920433817011</v>
      </c>
      <c r="I431" s="153">
        <v>-0.148944315447749</v>
      </c>
      <c r="J431" s="153">
        <v>-0.149051297016455</v>
      </c>
      <c r="K431" s="153">
        <v>-0.151883382301775</v>
      </c>
      <c r="L431" s="153">
        <v>-0.148920433824571</v>
      </c>
      <c r="M431" s="153">
        <v>-0.148944315454457</v>
      </c>
      <c r="N431" s="153">
        <v>-0.149051297007986</v>
      </c>
      <c r="O431" s="153">
        <v>-0.0986962399042568</v>
      </c>
      <c r="P431" s="153">
        <v>-0.0686463604096729</v>
      </c>
      <c r="Q431" s="153">
        <v>-0.0848354546063774</v>
      </c>
      <c r="R431" s="153">
        <v>-0.0687341054966168</v>
      </c>
    </row>
    <row r="432" spans="1:18" ht="12.75">
      <c r="A432" s="14">
        <v>0.151883382300969</v>
      </c>
      <c r="B432" s="14">
        <v>0.151883379271794</v>
      </c>
      <c r="C432" s="14">
        <v>0.151883398719403</v>
      </c>
      <c r="D432" s="14" t="s">
        <v>1769</v>
      </c>
      <c r="E432" s="14" t="s">
        <v>1770</v>
      </c>
      <c r="F432" s="14" t="s">
        <v>1771</v>
      </c>
      <c r="G432" s="153">
        <v>0.151883382300267</v>
      </c>
      <c r="H432" s="153">
        <v>0.148920433817011</v>
      </c>
      <c r="I432" s="153">
        <v>0.148944315447803</v>
      </c>
      <c r="J432" s="153">
        <v>0.149051297016485</v>
      </c>
      <c r="K432" s="153">
        <v>0.151883382301781</v>
      </c>
      <c r="L432" s="153">
        <v>0.148920433824566</v>
      </c>
      <c r="M432" s="153">
        <v>0.148944315454487</v>
      </c>
      <c r="N432" s="153">
        <v>0.149051297007969</v>
      </c>
      <c r="O432" s="153">
        <v>0.0986962399042843</v>
      </c>
      <c r="P432" s="153">
        <v>0.068646360409646</v>
      </c>
      <c r="Q432" s="153">
        <v>0.0848354546063904</v>
      </c>
      <c r="R432" s="153">
        <v>0.068734105496615</v>
      </c>
    </row>
    <row r="433" spans="1:18" ht="12.75">
      <c r="A433" s="14">
        <v>0.151883382211992</v>
      </c>
      <c r="B433" s="14">
        <v>0</v>
      </c>
      <c r="C433" s="14">
        <v>0.151883398720102</v>
      </c>
      <c r="D433" s="14" t="s">
        <v>1773</v>
      </c>
      <c r="E433" s="14" t="s">
        <v>682</v>
      </c>
      <c r="F433" s="14" t="s">
        <v>1774</v>
      </c>
      <c r="G433" s="153">
        <v>0.151883382299467</v>
      </c>
      <c r="H433" s="153">
        <v>0.148920433813648</v>
      </c>
      <c r="I433" s="153">
        <v>0.148944315446943</v>
      </c>
      <c r="J433" s="153">
        <v>0.149051297014234</v>
      </c>
      <c r="K433" s="153">
        <v>0.151883382236764</v>
      </c>
      <c r="L433" s="153">
        <v>0.148920433792619</v>
      </c>
      <c r="M433" s="153">
        <v>0.148944315405356</v>
      </c>
      <c r="N433" s="153">
        <v>0.149051296931926</v>
      </c>
      <c r="O433" s="153">
        <v>0.0986962399042837</v>
      </c>
      <c r="P433" s="153">
        <v>0.0686463604096451</v>
      </c>
      <c r="Q433" s="153">
        <v>0.0848354546064163</v>
      </c>
      <c r="R433" s="153">
        <v>0.0687341054966148</v>
      </c>
    </row>
    <row r="434" spans="1:18" ht="12.75">
      <c r="A434" s="14">
        <v>-0.699399096685624</v>
      </c>
      <c r="B434" s="14">
        <v>-1000</v>
      </c>
      <c r="C434" s="14">
        <v>1000</v>
      </c>
      <c r="D434" s="14" t="s">
        <v>1776</v>
      </c>
      <c r="F434" s="14" t="s">
        <v>1777</v>
      </c>
      <c r="G434" s="153">
        <v>0.0197305331870438</v>
      </c>
      <c r="H434" s="153">
        <v>0.0307212222644466</v>
      </c>
      <c r="I434" s="153">
        <v>0.030824523715637</v>
      </c>
      <c r="J434" s="153">
        <v>0.0308048158377687</v>
      </c>
      <c r="K434" s="153">
        <v>-0.453292739683661</v>
      </c>
      <c r="L434" s="153">
        <v>-0.431911109763518</v>
      </c>
      <c r="M434" s="153">
        <v>-0.431989203260286</v>
      </c>
      <c r="N434" s="153">
        <v>-0.431786417012631</v>
      </c>
      <c r="O434" s="153">
        <v>-0.151289764135071</v>
      </c>
      <c r="P434" s="153">
        <v>-0.106400116637246</v>
      </c>
      <c r="Q434" s="153">
        <v>-0.123337145965024</v>
      </c>
      <c r="R434" s="153">
        <v>-0.106464662818325</v>
      </c>
    </row>
    <row r="435" spans="1:18" ht="12.75">
      <c r="A435" s="14">
        <v>0.0137927103680794</v>
      </c>
      <c r="B435" s="14">
        <v>-946.607278046636</v>
      </c>
      <c r="C435" s="14">
        <v>449.854511447303</v>
      </c>
      <c r="D435" s="14" t="s">
        <v>1778</v>
      </c>
      <c r="E435" s="14" t="s">
        <v>1779</v>
      </c>
      <c r="F435" s="14" t="s">
        <v>1780</v>
      </c>
      <c r="G435" s="153">
        <v>0.0137927103814945</v>
      </c>
      <c r="H435" s="153">
        <v>0.0136216271990861</v>
      </c>
      <c r="I435" s="153">
        <v>0.0137866479474269</v>
      </c>
      <c r="J435" s="153">
        <v>0.0136400248162544</v>
      </c>
      <c r="K435" s="153">
        <v>0.0137927104661912</v>
      </c>
      <c r="L435" s="153">
        <v>0.0136216272147748</v>
      </c>
      <c r="M435" s="153">
        <v>0.0137866479878994</v>
      </c>
      <c r="N435" s="153">
        <v>0.0136400248725294</v>
      </c>
      <c r="O435" s="153">
        <v>0.00488661162796688</v>
      </c>
      <c r="P435" s="153">
        <v>0.00341821633355721</v>
      </c>
      <c r="Q435" s="153">
        <v>0.00422434539871119</v>
      </c>
      <c r="R435" s="153">
        <v>0.00341743198407584</v>
      </c>
    </row>
    <row r="436" spans="1:18" ht="12.75">
      <c r="A436" s="14">
        <v>-0.753274018518368</v>
      </c>
      <c r="B436" s="14">
        <v>-1000</v>
      </c>
      <c r="C436" s="14">
        <v>1000</v>
      </c>
      <c r="D436" s="14" t="s">
        <v>1783</v>
      </c>
      <c r="E436" s="14" t="s">
        <v>1784</v>
      </c>
      <c r="F436" s="14" t="s">
        <v>1785</v>
      </c>
      <c r="G436" s="153">
        <v>-0.573698284528291</v>
      </c>
      <c r="H436" s="153">
        <v>-0.551838862538829</v>
      </c>
      <c r="I436" s="153">
        <v>-0.553129537281279</v>
      </c>
      <c r="J436" s="153">
        <v>-0.551710008714394</v>
      </c>
      <c r="K436" s="153">
        <v>-0.623067185345235</v>
      </c>
      <c r="L436" s="153">
        <v>-0.615809863266576</v>
      </c>
      <c r="M436" s="153">
        <v>-0.6180433121242</v>
      </c>
      <c r="N436" s="153">
        <v>-0.615688388479384</v>
      </c>
      <c r="O436" s="153">
        <v>-0.487794188154907</v>
      </c>
      <c r="P436" s="153">
        <v>-0.499524527809398</v>
      </c>
      <c r="Q436" s="153">
        <v>-0.525182344081599</v>
      </c>
      <c r="R436" s="153">
        <v>-0.499412168902267</v>
      </c>
    </row>
    <row r="437" spans="1:18" ht="12.75">
      <c r="A437" s="151">
        <v>5.86002852242408E-12</v>
      </c>
      <c r="B437" s="14">
        <v>0</v>
      </c>
      <c r="C437" s="14">
        <v>426.756607894459</v>
      </c>
      <c r="D437" s="14" t="s">
        <v>1787</v>
      </c>
      <c r="E437" s="14" t="s">
        <v>1788</v>
      </c>
      <c r="F437" s="14" t="s">
        <v>1789</v>
      </c>
      <c r="G437" s="153">
        <v>1.84106987847327E-13</v>
      </c>
      <c r="H437" s="153">
        <v>1.02930223105164E-12</v>
      </c>
      <c r="I437" s="153">
        <v>2.57438935312943E-13</v>
      </c>
      <c r="J437" s="153">
        <v>6.89043511410833E-13</v>
      </c>
      <c r="K437" s="153">
        <v>1.02115571001243E-11</v>
      </c>
      <c r="L437" s="153">
        <v>6.60495554799901E-12</v>
      </c>
      <c r="M437" s="153">
        <v>1.0128494325302E-11</v>
      </c>
      <c r="N437" s="153">
        <v>1.56483813196283E-11</v>
      </c>
      <c r="O437" s="153">
        <v>1.26918479155381E-15</v>
      </c>
      <c r="P437" s="153">
        <v>2.87145037180212E-16</v>
      </c>
      <c r="Q437" s="153">
        <v>1.09529279396796E-15</v>
      </c>
      <c r="R437" s="153">
        <v>2.39971484370587E-16</v>
      </c>
    </row>
    <row r="438" spans="1:18" ht="12.75">
      <c r="A438" s="14">
        <v>0</v>
      </c>
      <c r="B438" s="14">
        <v>0</v>
      </c>
      <c r="C438" s="14">
        <v>0</v>
      </c>
      <c r="D438" s="14" t="s">
        <v>1792</v>
      </c>
      <c r="E438" s="14" t="s">
        <v>1793</v>
      </c>
      <c r="F438" s="14" t="s">
        <v>1794</v>
      </c>
      <c r="G438" s="153">
        <v>0</v>
      </c>
      <c r="H438" s="153">
        <v>0</v>
      </c>
      <c r="I438" s="153">
        <v>0</v>
      </c>
      <c r="J438" s="153">
        <v>0</v>
      </c>
      <c r="K438" s="153">
        <v>0</v>
      </c>
      <c r="L438" s="153">
        <v>0</v>
      </c>
      <c r="M438" s="153">
        <v>0</v>
      </c>
      <c r="N438" s="153">
        <v>0</v>
      </c>
      <c r="O438" s="153">
        <v>0</v>
      </c>
      <c r="P438" s="153">
        <v>0</v>
      </c>
      <c r="Q438" s="153">
        <v>0</v>
      </c>
      <c r="R438" s="153">
        <v>0</v>
      </c>
    </row>
    <row r="439" spans="1:18" ht="12.75">
      <c r="A439" s="14">
        <v>0</v>
      </c>
      <c r="B439" s="14">
        <v>0</v>
      </c>
      <c r="C439" s="14">
        <v>0</v>
      </c>
      <c r="D439" s="14" t="s">
        <v>1796</v>
      </c>
      <c r="E439" s="14" t="s">
        <v>1797</v>
      </c>
      <c r="F439" s="14" t="s">
        <v>1798</v>
      </c>
      <c r="G439" s="153">
        <v>0</v>
      </c>
      <c r="H439" s="153">
        <v>0</v>
      </c>
      <c r="I439" s="153">
        <v>0</v>
      </c>
      <c r="J439" s="153">
        <v>0</v>
      </c>
      <c r="K439" s="153">
        <v>0</v>
      </c>
      <c r="L439" s="153">
        <v>0</v>
      </c>
      <c r="M439" s="153">
        <v>0</v>
      </c>
      <c r="N439" s="153">
        <v>0</v>
      </c>
      <c r="O439" s="153">
        <v>0</v>
      </c>
      <c r="P439" s="153">
        <v>0</v>
      </c>
      <c r="Q439" s="153">
        <v>0</v>
      </c>
      <c r="R439" s="153">
        <v>0</v>
      </c>
    </row>
    <row r="440" spans="1:18" ht="12.75">
      <c r="A440" s="14">
        <v>0</v>
      </c>
      <c r="B440" s="14">
        <v>0</v>
      </c>
      <c r="C440" s="14">
        <v>0</v>
      </c>
      <c r="D440" s="14" t="s">
        <v>1800</v>
      </c>
      <c r="F440" s="14" t="s">
        <v>1801</v>
      </c>
      <c r="G440" s="153">
        <v>0</v>
      </c>
      <c r="H440" s="153">
        <v>0</v>
      </c>
      <c r="I440" s="153">
        <v>0</v>
      </c>
      <c r="J440" s="153">
        <v>0</v>
      </c>
      <c r="K440" s="153">
        <v>0</v>
      </c>
      <c r="L440" s="153">
        <v>0</v>
      </c>
      <c r="M440" s="153">
        <v>0</v>
      </c>
      <c r="N440" s="153">
        <v>0</v>
      </c>
      <c r="O440" s="153">
        <v>0</v>
      </c>
      <c r="P440" s="153">
        <v>0</v>
      </c>
      <c r="Q440" s="153">
        <v>0</v>
      </c>
      <c r="R440" s="153">
        <v>0</v>
      </c>
    </row>
    <row r="441" spans="1:18" ht="12.75">
      <c r="A441" s="14">
        <v>0</v>
      </c>
      <c r="B441" s="14">
        <v>0</v>
      </c>
      <c r="C441" s="14">
        <v>0</v>
      </c>
      <c r="D441" s="14" t="s">
        <v>218</v>
      </c>
      <c r="F441" s="14" t="s">
        <v>1803</v>
      </c>
      <c r="G441" s="153">
        <v>0</v>
      </c>
      <c r="H441" s="153">
        <v>0</v>
      </c>
      <c r="I441" s="153">
        <v>0</v>
      </c>
      <c r="J441" s="153">
        <v>0</v>
      </c>
      <c r="K441" s="153">
        <v>0</v>
      </c>
      <c r="L441" s="153">
        <v>0</v>
      </c>
      <c r="M441" s="153">
        <v>0</v>
      </c>
      <c r="N441" s="153">
        <v>0</v>
      </c>
      <c r="O441" s="153">
        <v>0</v>
      </c>
      <c r="P441" s="153">
        <v>0</v>
      </c>
      <c r="Q441" s="153">
        <v>0</v>
      </c>
      <c r="R441" s="153">
        <v>0</v>
      </c>
    </row>
    <row r="442" spans="1:18" ht="12.75">
      <c r="A442" s="14">
        <v>0</v>
      </c>
      <c r="B442" s="151">
        <v>-1.29650743474485E-08</v>
      </c>
      <c r="C442" s="14">
        <v>0</v>
      </c>
      <c r="D442" s="14" t="s">
        <v>1804</v>
      </c>
      <c r="F442" s="14" t="s">
        <v>1805</v>
      </c>
      <c r="G442" s="153">
        <v>0</v>
      </c>
      <c r="H442" s="153">
        <v>0</v>
      </c>
      <c r="I442" s="153">
        <v>0</v>
      </c>
      <c r="J442" s="153">
        <v>0</v>
      </c>
      <c r="K442" s="153">
        <v>0</v>
      </c>
      <c r="L442" s="153">
        <v>0</v>
      </c>
      <c r="M442" s="153">
        <v>0</v>
      </c>
      <c r="N442" s="153">
        <v>0</v>
      </c>
      <c r="O442" s="153">
        <v>0</v>
      </c>
      <c r="P442" s="153">
        <v>0</v>
      </c>
      <c r="Q442" s="153">
        <v>0</v>
      </c>
      <c r="R442" s="153">
        <v>0</v>
      </c>
    </row>
    <row r="443" spans="1:18" ht="12.75">
      <c r="A443" s="14">
        <v>0</v>
      </c>
      <c r="B443" s="14">
        <v>0</v>
      </c>
      <c r="C443" s="151">
        <v>1.29657266242921E-08</v>
      </c>
      <c r="D443" s="14" t="s">
        <v>1807</v>
      </c>
      <c r="F443" s="14" t="s">
        <v>1808</v>
      </c>
      <c r="G443" s="153">
        <v>0</v>
      </c>
      <c r="H443" s="153">
        <v>0</v>
      </c>
      <c r="I443" s="153">
        <v>0</v>
      </c>
      <c r="J443" s="153">
        <v>0</v>
      </c>
      <c r="K443" s="153">
        <v>0</v>
      </c>
      <c r="L443" s="153">
        <v>0</v>
      </c>
      <c r="M443" s="153">
        <v>0</v>
      </c>
      <c r="N443" s="153">
        <v>0</v>
      </c>
      <c r="O443" s="153">
        <v>0</v>
      </c>
      <c r="P443" s="153">
        <v>0</v>
      </c>
      <c r="Q443" s="153">
        <v>0</v>
      </c>
      <c r="R443" s="153">
        <v>0</v>
      </c>
    </row>
    <row r="444" spans="1:18" ht="12.75">
      <c r="A444" s="151">
        <v>5.0022208597511E-12</v>
      </c>
      <c r="B444" s="151">
        <v>-3.88968146580737E-09</v>
      </c>
      <c r="C444" s="14">
        <v>244.666713995729</v>
      </c>
      <c r="D444" s="14" t="s">
        <v>1810</v>
      </c>
      <c r="F444" s="14" t="s">
        <v>1811</v>
      </c>
      <c r="G444" s="153">
        <v>3.41060513164848E-13</v>
      </c>
      <c r="H444" s="153">
        <v>1.59161572810262E-12</v>
      </c>
      <c r="I444" s="153">
        <v>3.41060513164848E-13</v>
      </c>
      <c r="J444" s="153">
        <v>1.02318153949454E-12</v>
      </c>
      <c r="K444" s="153">
        <v>9.77706804405897E-12</v>
      </c>
      <c r="L444" s="153">
        <v>6.25277607468888E-12</v>
      </c>
      <c r="M444" s="153">
        <v>9.54969436861574E-12</v>
      </c>
      <c r="N444" s="153">
        <v>1.477928890381E-11</v>
      </c>
      <c r="O444" s="153">
        <v>0</v>
      </c>
      <c r="P444" s="153">
        <v>0</v>
      </c>
      <c r="Q444" s="153">
        <v>0</v>
      </c>
      <c r="R444" s="153">
        <v>0</v>
      </c>
    </row>
    <row r="445" spans="1:18" ht="12.75">
      <c r="A445" s="151">
        <v>1.24722149334266E-11</v>
      </c>
      <c r="B445" s="14">
        <v>0</v>
      </c>
      <c r="C445" s="14">
        <v>491.234360002908</v>
      </c>
      <c r="D445" s="14" t="s">
        <v>1812</v>
      </c>
      <c r="E445" s="14" t="s">
        <v>1813</v>
      </c>
      <c r="F445" s="14" t="s">
        <v>1814</v>
      </c>
      <c r="G445" s="153">
        <v>5.4598526436597E-13</v>
      </c>
      <c r="H445" s="153">
        <v>3.1441337838813E-12</v>
      </c>
      <c r="I445" s="153">
        <v>1.01617148141736E-12</v>
      </c>
      <c r="J445" s="153">
        <v>2.09246544857468E-12</v>
      </c>
      <c r="K445" s="153">
        <v>2.31915302085818E-11</v>
      </c>
      <c r="L445" s="153">
        <v>1.47519936162772E-11</v>
      </c>
      <c r="M445" s="153">
        <v>2.20447262637676E-11</v>
      </c>
      <c r="N445" s="153">
        <v>3.40973844493902E-11</v>
      </c>
      <c r="O445" s="153">
        <v>1.27126479781208E-15</v>
      </c>
      <c r="P445" s="153">
        <v>2.87593971946424E-16</v>
      </c>
      <c r="Q445" s="153">
        <v>1.09926200497234E-15</v>
      </c>
      <c r="R445" s="153">
        <v>2.40045976237386E-16</v>
      </c>
    </row>
    <row r="446" spans="1:18" ht="12.75">
      <c r="A446" s="14">
        <v>0</v>
      </c>
      <c r="B446" s="14">
        <v>0</v>
      </c>
      <c r="C446" s="14">
        <v>0</v>
      </c>
      <c r="D446" s="14" t="s">
        <v>1816</v>
      </c>
      <c r="F446" s="14" t="s">
        <v>1817</v>
      </c>
      <c r="G446" s="153">
        <v>0</v>
      </c>
      <c r="H446" s="153">
        <v>0</v>
      </c>
      <c r="I446" s="153">
        <v>0</v>
      </c>
      <c r="J446" s="153">
        <v>0</v>
      </c>
      <c r="K446" s="153">
        <v>0</v>
      </c>
      <c r="L446" s="153">
        <v>0</v>
      </c>
      <c r="M446" s="153">
        <v>0</v>
      </c>
      <c r="N446" s="153">
        <v>0</v>
      </c>
      <c r="O446" s="153">
        <v>0</v>
      </c>
      <c r="P446" s="153">
        <v>0</v>
      </c>
      <c r="Q446" s="153">
        <v>0</v>
      </c>
      <c r="R446" s="153">
        <v>0</v>
      </c>
    </row>
    <row r="447" spans="1:18" ht="12.75">
      <c r="A447" s="151">
        <v>3.32405701826409E-12</v>
      </c>
      <c r="B447" s="14">
        <v>0</v>
      </c>
      <c r="C447" s="14">
        <v>0.65</v>
      </c>
      <c r="D447" s="14" t="s">
        <v>1820</v>
      </c>
      <c r="E447" s="14" t="s">
        <v>1821</v>
      </c>
      <c r="F447" s="14" t="s">
        <v>1822</v>
      </c>
      <c r="G447" s="153">
        <v>5.58341227917452E-18</v>
      </c>
      <c r="H447" s="153">
        <v>5.83719919226873E-17</v>
      </c>
      <c r="I447" s="153">
        <v>2.30458632082592E-17</v>
      </c>
      <c r="J447" s="153">
        <v>5.13160069266509E-17</v>
      </c>
      <c r="K447" s="153">
        <v>6.22689449969404E-12</v>
      </c>
      <c r="L447" s="153">
        <v>4.02093689875753E-12</v>
      </c>
      <c r="M447" s="153">
        <v>6.14236775729945E-12</v>
      </c>
      <c r="N447" s="153">
        <v>9.50854923341393E-12</v>
      </c>
      <c r="O447" s="153">
        <v>9.5203520559406E-17</v>
      </c>
      <c r="P447" s="153">
        <v>2.04349644091595E-17</v>
      </c>
      <c r="Q447" s="153">
        <v>1.01095250889669E-16</v>
      </c>
      <c r="R447" s="153">
        <v>6.37720117916082E-17</v>
      </c>
    </row>
    <row r="448" spans="1:18" ht="12.75">
      <c r="A448" s="14">
        <v>0.73419895983054</v>
      </c>
      <c r="B448" s="14">
        <v>0.00350933032019809</v>
      </c>
      <c r="C448" s="14">
        <v>1000</v>
      </c>
      <c r="D448" s="14" t="s">
        <v>1823</v>
      </c>
      <c r="E448" s="14" t="s">
        <v>1824</v>
      </c>
      <c r="F448" s="14" t="s">
        <v>1825</v>
      </c>
      <c r="G448" s="153">
        <v>0.0150693297078805</v>
      </c>
      <c r="H448" s="153">
        <v>0.00344869002156098</v>
      </c>
      <c r="I448" s="153">
        <v>0.00346028635466642</v>
      </c>
      <c r="J448" s="153">
        <v>0.00344797733929318</v>
      </c>
      <c r="K448" s="153">
        <v>0.48809260294535</v>
      </c>
      <c r="L448" s="153">
        <v>0.466081022265895</v>
      </c>
      <c r="M448" s="153">
        <v>0.466274013690074</v>
      </c>
      <c r="N448" s="153">
        <v>0.466039210718814</v>
      </c>
      <c r="O448" s="153">
        <v>0.00228041875846893</v>
      </c>
      <c r="P448" s="153">
        <v>0.00159516762180677</v>
      </c>
      <c r="Q448" s="153">
        <v>0.00197136118439855</v>
      </c>
      <c r="R448" s="153">
        <v>0.00159480159171756</v>
      </c>
    </row>
    <row r="449" spans="1:18" ht="12.75">
      <c r="A449" s="14">
        <v>0.734198959830576</v>
      </c>
      <c r="B449" s="14">
        <v>0.00350933032019809</v>
      </c>
      <c r="C449" s="14">
        <v>1000</v>
      </c>
      <c r="D449" s="14" t="s">
        <v>1827</v>
      </c>
      <c r="E449" s="14" t="s">
        <v>1828</v>
      </c>
      <c r="F449" s="14" t="s">
        <v>1829</v>
      </c>
      <c r="G449" s="153">
        <v>0.0150693297079217</v>
      </c>
      <c r="H449" s="153">
        <v>0.00344869002147664</v>
      </c>
      <c r="I449" s="153">
        <v>0.00346028635466185</v>
      </c>
      <c r="J449" s="153">
        <v>0.00344797733929318</v>
      </c>
      <c r="K449" s="153">
        <v>0.488092602945351</v>
      </c>
      <c r="L449" s="153">
        <v>0.466081022265887</v>
      </c>
      <c r="M449" s="153">
        <v>0.466274013690076</v>
      </c>
      <c r="N449" s="153">
        <v>0.466039210718814</v>
      </c>
      <c r="O449" s="153">
        <v>0.00228041875846364</v>
      </c>
      <c r="P449" s="153">
        <v>0.0015951676218461</v>
      </c>
      <c r="Q449" s="153">
        <v>0.00197136118527368</v>
      </c>
      <c r="R449" s="153">
        <v>0.00159480159174372</v>
      </c>
    </row>
    <row r="450" spans="1:18" ht="12.75">
      <c r="A450" s="151">
        <v>7.32456149640863E-11</v>
      </c>
      <c r="B450" s="14">
        <v>0</v>
      </c>
      <c r="C450" s="14">
        <v>377.591100802747</v>
      </c>
      <c r="D450" s="14" t="s">
        <v>1831</v>
      </c>
      <c r="E450" s="14" t="s">
        <v>1832</v>
      </c>
      <c r="F450" s="14" t="s">
        <v>1833</v>
      </c>
      <c r="G450" s="153">
        <v>1.86343465869229E-12</v>
      </c>
      <c r="H450" s="153">
        <v>1.10318328485165E-11</v>
      </c>
      <c r="I450" s="153">
        <v>3.74717349683078E-12</v>
      </c>
      <c r="J450" s="153">
        <v>6.98651279280375E-12</v>
      </c>
      <c r="K450" s="153">
        <v>1.03425809215863E-10</v>
      </c>
      <c r="L450" s="153">
        <v>7.08601061024117E-11</v>
      </c>
      <c r="M450" s="153">
        <v>1.02431274869747E-10</v>
      </c>
      <c r="N450" s="153">
        <v>1.53359669467279E-10</v>
      </c>
      <c r="O450" s="153">
        <v>1.69716915502874E-15</v>
      </c>
      <c r="P450" s="153">
        <v>3.84509535664388E-16</v>
      </c>
      <c r="Q450" s="153">
        <v>1.46721410544506E-15</v>
      </c>
      <c r="R450" s="153">
        <v>3.19529739944905E-16</v>
      </c>
    </row>
    <row r="451" spans="1:18" ht="12.75">
      <c r="A451" s="151">
        <v>7.32456149641454E-11</v>
      </c>
      <c r="B451" s="14">
        <v>0</v>
      </c>
      <c r="C451" s="14">
        <v>377.591100802745</v>
      </c>
      <c r="D451" s="14" t="s">
        <v>1836</v>
      </c>
      <c r="E451" s="14" t="s">
        <v>1837</v>
      </c>
      <c r="F451" s="14" t="s">
        <v>1838</v>
      </c>
      <c r="G451" s="153">
        <v>1.86343465869225E-12</v>
      </c>
      <c r="H451" s="153">
        <v>1.10318328485471E-11</v>
      </c>
      <c r="I451" s="153">
        <v>3.74717349682742E-12</v>
      </c>
      <c r="J451" s="153">
        <v>6.98651279283084E-12</v>
      </c>
      <c r="K451" s="153">
        <v>1.03425809215926E-10</v>
      </c>
      <c r="L451" s="153">
        <v>7.08601061025484E-11</v>
      </c>
      <c r="M451" s="153">
        <v>1.02431274869861E-10</v>
      </c>
      <c r="N451" s="153">
        <v>1.5335966946697E-10</v>
      </c>
      <c r="O451" s="153">
        <v>1.69716915502874E-15</v>
      </c>
      <c r="P451" s="153">
        <v>3.84509535664387E-16</v>
      </c>
      <c r="Q451" s="153">
        <v>1.46721410544506E-15</v>
      </c>
      <c r="R451" s="153">
        <v>3.19529739944906E-16</v>
      </c>
    </row>
    <row r="452" spans="1:18" ht="12.75">
      <c r="A452" s="14">
        <v>0</v>
      </c>
      <c r="B452" s="14">
        <v>0</v>
      </c>
      <c r="C452" s="14">
        <v>0</v>
      </c>
      <c r="D452" s="14" t="s">
        <v>1840</v>
      </c>
      <c r="F452" s="14" t="s">
        <v>1841</v>
      </c>
      <c r="G452" s="153">
        <v>0</v>
      </c>
      <c r="H452" s="153">
        <v>0</v>
      </c>
      <c r="I452" s="153">
        <v>0</v>
      </c>
      <c r="J452" s="153">
        <v>0</v>
      </c>
      <c r="K452" s="153">
        <v>0</v>
      </c>
      <c r="L452" s="153">
        <v>0</v>
      </c>
      <c r="M452" s="153">
        <v>0</v>
      </c>
      <c r="N452" s="153">
        <v>0</v>
      </c>
      <c r="O452" s="153">
        <v>0</v>
      </c>
      <c r="P452" s="153">
        <v>0</v>
      </c>
      <c r="Q452" s="153">
        <v>0</v>
      </c>
      <c r="R452" s="153">
        <v>0</v>
      </c>
    </row>
    <row r="453" spans="1:18" ht="12.75">
      <c r="A453" s="14">
        <v>0</v>
      </c>
      <c r="B453" s="14">
        <v>0</v>
      </c>
      <c r="C453" s="14">
        <v>0</v>
      </c>
      <c r="D453" s="14" t="s">
        <v>1842</v>
      </c>
      <c r="F453" s="14" t="s">
        <v>1843</v>
      </c>
      <c r="G453" s="153">
        <v>0</v>
      </c>
      <c r="H453" s="153">
        <v>0</v>
      </c>
      <c r="I453" s="153">
        <v>0</v>
      </c>
      <c r="J453" s="153">
        <v>0</v>
      </c>
      <c r="K453" s="153">
        <v>0</v>
      </c>
      <c r="L453" s="153">
        <v>0</v>
      </c>
      <c r="M453" s="153">
        <v>0</v>
      </c>
      <c r="N453" s="153">
        <v>0</v>
      </c>
      <c r="O453" s="153">
        <v>0</v>
      </c>
      <c r="P453" s="153">
        <v>0</v>
      </c>
      <c r="Q453" s="153">
        <v>0</v>
      </c>
      <c r="R453" s="153">
        <v>0</v>
      </c>
    </row>
    <row r="454" spans="1:18" ht="12.75">
      <c r="A454" s="14">
        <v>0.00401066329361825</v>
      </c>
      <c r="B454" s="14">
        <v>0</v>
      </c>
      <c r="C454" s="14">
        <v>982.468720005821</v>
      </c>
      <c r="D454" s="14" t="s">
        <v>1845</v>
      </c>
      <c r="E454" s="14" t="s">
        <v>1846</v>
      </c>
      <c r="F454" s="14" t="s">
        <v>1847</v>
      </c>
      <c r="G454" s="153">
        <v>0.00401066330266868</v>
      </c>
      <c r="H454" s="153">
        <v>0.0039413599233342</v>
      </c>
      <c r="I454" s="153">
        <v>0.00395461291834959</v>
      </c>
      <c r="J454" s="153">
        <v>0.00394054527774282</v>
      </c>
      <c r="K454" s="153">
        <v>0.00401066328558364</v>
      </c>
      <c r="L454" s="153">
        <v>0.00394135991435065</v>
      </c>
      <c r="M454" s="153">
        <v>0.00395461290246162</v>
      </c>
      <c r="N454" s="153">
        <v>0.0039405452534108</v>
      </c>
      <c r="O454" s="153">
        <v>0.00260619286682854</v>
      </c>
      <c r="P454" s="153">
        <v>0.00182304871063291</v>
      </c>
      <c r="Q454" s="153">
        <v>0.00225298421151968</v>
      </c>
      <c r="R454" s="153">
        <v>0.00182263039047808</v>
      </c>
    </row>
    <row r="455" spans="1:18" ht="12.75">
      <c r="A455" s="151">
        <v>7.65918650767871E-12</v>
      </c>
      <c r="B455" s="14">
        <v>0</v>
      </c>
      <c r="C455" s="14">
        <v>982.464709342606</v>
      </c>
      <c r="D455" s="14" t="s">
        <v>1850</v>
      </c>
      <c r="E455" s="14" t="s">
        <v>1851</v>
      </c>
      <c r="F455" s="14" t="s">
        <v>1852</v>
      </c>
      <c r="G455" s="153">
        <v>3.68069321239669E-13</v>
      </c>
      <c r="H455" s="153">
        <v>2.2931696296244E-12</v>
      </c>
      <c r="I455" s="153">
        <v>6.92585900676481E-13</v>
      </c>
      <c r="J455" s="153">
        <v>1.46451883427997E-12</v>
      </c>
      <c r="K455" s="153">
        <v>1.53634860389771E-11</v>
      </c>
      <c r="L455" s="153">
        <v>9.54590549975054E-12</v>
      </c>
      <c r="M455" s="153">
        <v>1.41348201831859E-11</v>
      </c>
      <c r="N455" s="153">
        <v>2.19973118396225E-11</v>
      </c>
      <c r="O455" s="153">
        <v>1.27078368698756E-15</v>
      </c>
      <c r="P455" s="153">
        <v>2.87490591419212E-16</v>
      </c>
      <c r="Q455" s="153">
        <v>1.09845406077122E-15</v>
      </c>
      <c r="R455" s="153">
        <v>2.4026906164296E-16</v>
      </c>
    </row>
    <row r="456" spans="1:18" ht="12.75">
      <c r="A456" s="14">
        <v>0.975573026761468</v>
      </c>
      <c r="B456" s="14">
        <v>0</v>
      </c>
      <c r="C456" s="14">
        <v>855.057744442147</v>
      </c>
      <c r="D456" s="14" t="s">
        <v>1855</v>
      </c>
      <c r="E456" s="14" t="s">
        <v>1560</v>
      </c>
      <c r="F456" s="14" t="s">
        <v>1856</v>
      </c>
      <c r="G456" s="153">
        <v>0.121965764307551</v>
      </c>
      <c r="H456" s="153">
        <v>0.10797153517002</v>
      </c>
      <c r="I456" s="153">
        <v>0.107500072083648</v>
      </c>
      <c r="J456" s="153">
        <v>0.108020918815428</v>
      </c>
      <c r="K456" s="153">
        <v>0.659277596732528</v>
      </c>
      <c r="L456" s="153">
        <v>0.627944703199637</v>
      </c>
      <c r="M456" s="153">
        <v>0.626552241402012</v>
      </c>
      <c r="N456" s="153">
        <v>0.628093987948172</v>
      </c>
      <c r="O456" s="153">
        <v>0.0676673125268235</v>
      </c>
      <c r="P456" s="153">
        <v>0.0464967885878571</v>
      </c>
      <c r="Q456" s="153">
        <v>0.05746227727495</v>
      </c>
      <c r="R456" s="153">
        <v>0.0465184450733679</v>
      </c>
    </row>
    <row r="457" spans="1:18" ht="12.75">
      <c r="A457" s="14">
        <v>0.2373788234385</v>
      </c>
      <c r="B457" s="14">
        <v>0</v>
      </c>
      <c r="C457" s="14">
        <v>855.057744442092</v>
      </c>
      <c r="D457" s="14" t="s">
        <v>1857</v>
      </c>
      <c r="E457" s="14" t="s">
        <v>1560</v>
      </c>
      <c r="F457" s="14" t="s">
        <v>1858</v>
      </c>
      <c r="G457" s="153">
        <v>3.49396355514213E-11</v>
      </c>
      <c r="H457" s="153">
        <v>2.21354126098515E-10</v>
      </c>
      <c r="I457" s="153">
        <v>9.58920260338479E-11</v>
      </c>
      <c r="J457" s="153">
        <v>1.36285607499337E-10</v>
      </c>
      <c r="K457" s="153">
        <v>0.0792311129044063</v>
      </c>
      <c r="L457" s="153">
        <v>0.0680738010809104</v>
      </c>
      <c r="M457" s="153">
        <v>0.0672660310705843</v>
      </c>
      <c r="N457" s="153">
        <v>0.0679568055490656</v>
      </c>
      <c r="O457" s="153">
        <v>1.38463002763018E-10</v>
      </c>
      <c r="P457" s="153">
        <v>3.7110943243816E-11</v>
      </c>
      <c r="Q457" s="153">
        <v>7.71369320965227E-11</v>
      </c>
      <c r="R457" s="153">
        <v>8.61504102381832E-11</v>
      </c>
    </row>
    <row r="458" spans="1:18" ht="12.75">
      <c r="A458" s="151">
        <v>4.07643845983056E-10</v>
      </c>
      <c r="B458" s="14">
        <v>0</v>
      </c>
      <c r="C458" s="14">
        <v>1000</v>
      </c>
      <c r="D458" s="14" t="s">
        <v>1859</v>
      </c>
      <c r="E458" s="14" t="s">
        <v>779</v>
      </c>
      <c r="F458" s="14" t="s">
        <v>1860</v>
      </c>
      <c r="G458" s="153">
        <v>1.90618291878191E-11</v>
      </c>
      <c r="H458" s="153">
        <v>7.81384187199875E-11</v>
      </c>
      <c r="I458" s="153">
        <v>3.34813168002642E-11</v>
      </c>
      <c r="J458" s="153">
        <v>4.91571149187914E-11</v>
      </c>
      <c r="K458" s="153">
        <v>4.08895879840415E-10</v>
      </c>
      <c r="L458" s="153">
        <v>2.74487880848682E-10</v>
      </c>
      <c r="M458" s="153">
        <v>3.9496837742068E-10</v>
      </c>
      <c r="N458" s="153">
        <v>5.8230516919261E-10</v>
      </c>
      <c r="O458" s="153">
        <v>7.32628211917041E-12</v>
      </c>
      <c r="P458" s="153">
        <v>1.68390709385926E-12</v>
      </c>
      <c r="Q458" s="153">
        <v>3.98096261663401E-12</v>
      </c>
      <c r="R458" s="153">
        <v>2.28929729131863E-12</v>
      </c>
    </row>
    <row r="459" spans="1:18" ht="12.75">
      <c r="A459" s="14">
        <v>0</v>
      </c>
      <c r="B459" s="14">
        <v>0</v>
      </c>
      <c r="C459" s="14">
        <v>0</v>
      </c>
      <c r="D459" s="14" t="s">
        <v>1862</v>
      </c>
      <c r="F459" s="14" t="s">
        <v>1863</v>
      </c>
      <c r="G459" s="153">
        <v>0</v>
      </c>
      <c r="H459" s="153">
        <v>0</v>
      </c>
      <c r="I459" s="153">
        <v>0</v>
      </c>
      <c r="J459" s="153">
        <v>0</v>
      </c>
      <c r="K459" s="153">
        <v>0</v>
      </c>
      <c r="L459" s="153">
        <v>0</v>
      </c>
      <c r="M459" s="153">
        <v>0</v>
      </c>
      <c r="N459" s="153">
        <v>0</v>
      </c>
      <c r="O459" s="153">
        <v>0</v>
      </c>
      <c r="P459" s="153">
        <v>0</v>
      </c>
      <c r="Q459" s="153">
        <v>0</v>
      </c>
      <c r="R459" s="153">
        <v>0</v>
      </c>
    </row>
    <row r="460" spans="1:18" ht="12.75">
      <c r="A460" s="14">
        <v>0.00451199624742314</v>
      </c>
      <c r="B460" s="14">
        <v>0.00451199612596898</v>
      </c>
      <c r="C460" s="14">
        <v>463.550070547594</v>
      </c>
      <c r="D460" s="14" t="s">
        <v>1865</v>
      </c>
      <c r="F460" s="14" t="s">
        <v>1866</v>
      </c>
      <c r="G460" s="153">
        <v>0.00451199621717133</v>
      </c>
      <c r="H460" s="153">
        <v>0.00443402992416891</v>
      </c>
      <c r="I460" s="153">
        <v>0.00444893953632963</v>
      </c>
      <c r="J460" s="153">
        <v>0.0044331134443698</v>
      </c>
      <c r="K460" s="153">
        <v>0.00451199627199252</v>
      </c>
      <c r="L460" s="153">
        <v>0.00443402995899139</v>
      </c>
      <c r="M460" s="153">
        <v>0.00444893959234524</v>
      </c>
      <c r="N460" s="153">
        <v>0.00443311352380442</v>
      </c>
      <c r="O460" s="153">
        <v>0.00293196697514918</v>
      </c>
      <c r="P460" s="153">
        <v>0.00205092979949169</v>
      </c>
      <c r="Q460" s="153">
        <v>0.00253460723764934</v>
      </c>
      <c r="R460" s="153">
        <v>0.00205045918938453</v>
      </c>
    </row>
    <row r="461" spans="1:18" ht="12.75">
      <c r="A461" s="14">
        <v>0</v>
      </c>
      <c r="B461" s="14">
        <v>0</v>
      </c>
      <c r="C461" s="14">
        <v>0</v>
      </c>
      <c r="D461" s="14" t="s">
        <v>1867</v>
      </c>
      <c r="F461" s="14" t="s">
        <v>1868</v>
      </c>
      <c r="G461" s="153">
        <v>0</v>
      </c>
      <c r="H461" s="153">
        <v>0</v>
      </c>
      <c r="I461" s="153">
        <v>0</v>
      </c>
      <c r="J461" s="153">
        <v>0</v>
      </c>
      <c r="K461" s="153">
        <v>0</v>
      </c>
      <c r="L461" s="153">
        <v>0</v>
      </c>
      <c r="M461" s="153">
        <v>0</v>
      </c>
      <c r="N461" s="153">
        <v>0</v>
      </c>
      <c r="O461" s="153">
        <v>0</v>
      </c>
      <c r="P461" s="153">
        <v>0</v>
      </c>
      <c r="Q461" s="153">
        <v>0</v>
      </c>
      <c r="R461" s="153">
        <v>0</v>
      </c>
    </row>
    <row r="462" spans="1:18" ht="12.75">
      <c r="A462" s="14">
        <v>0.00451199624742289</v>
      </c>
      <c r="B462" s="14">
        <v>0.00451199612596898</v>
      </c>
      <c r="C462" s="14">
        <v>463.550070547592</v>
      </c>
      <c r="D462" s="14" t="s">
        <v>1869</v>
      </c>
      <c r="F462" s="14" t="s">
        <v>1870</v>
      </c>
      <c r="G462" s="153">
        <v>0.00451199621717132</v>
      </c>
      <c r="H462" s="153">
        <v>0.00443402992416893</v>
      </c>
      <c r="I462" s="153">
        <v>0.00444893953633011</v>
      </c>
      <c r="J462" s="153">
        <v>0.0044331134443698</v>
      </c>
      <c r="K462" s="153">
        <v>0.00451199627199209</v>
      </c>
      <c r="L462" s="153">
        <v>0.00443402995898773</v>
      </c>
      <c r="M462" s="153">
        <v>0.0044489395923448</v>
      </c>
      <c r="N462" s="153">
        <v>0.00443311352380457</v>
      </c>
      <c r="O462" s="153">
        <v>0.00293196697514347</v>
      </c>
      <c r="P462" s="153">
        <v>0.00205092979950477</v>
      </c>
      <c r="Q462" s="153">
        <v>0.00253460723754127</v>
      </c>
      <c r="R462" s="153">
        <v>0.00205045918937132</v>
      </c>
    </row>
    <row r="463" spans="1:18" ht="12.75">
      <c r="A463" s="14">
        <v>0.00451199624744669</v>
      </c>
      <c r="B463" s="14">
        <v>0.00451199612596898</v>
      </c>
      <c r="C463" s="14">
        <v>463.550070547588</v>
      </c>
      <c r="D463" s="14" t="s">
        <v>1873</v>
      </c>
      <c r="F463" s="14" t="s">
        <v>1874</v>
      </c>
      <c r="G463" s="153">
        <v>0.0045119962171619</v>
      </c>
      <c r="H463" s="153">
        <v>0.00443402992420051</v>
      </c>
      <c r="I463" s="153">
        <v>0.00444893953633026</v>
      </c>
      <c r="J463" s="153">
        <v>0.0044331134443698</v>
      </c>
      <c r="K463" s="153">
        <v>0.00451199627199225</v>
      </c>
      <c r="L463" s="153">
        <v>0.00443402995898063</v>
      </c>
      <c r="M463" s="153">
        <v>0.00444893959234387</v>
      </c>
      <c r="N463" s="153">
        <v>0.00443311352381767</v>
      </c>
      <c r="O463" s="153">
        <v>0.00293196697513947</v>
      </c>
      <c r="P463" s="153">
        <v>0.00205092979950782</v>
      </c>
      <c r="Q463" s="153">
        <v>0.00253460723769373</v>
      </c>
      <c r="R463" s="153">
        <v>0.00205045918936435</v>
      </c>
    </row>
    <row r="464" spans="1:18" ht="12.75">
      <c r="A464" s="14">
        <v>0.0045119962474572</v>
      </c>
      <c r="B464" s="14">
        <v>0.00451199612596898</v>
      </c>
      <c r="C464" s="14">
        <v>463.550070547591</v>
      </c>
      <c r="D464" s="14" t="s">
        <v>1876</v>
      </c>
      <c r="F464" s="14" t="s">
        <v>1877</v>
      </c>
      <c r="G464" s="153">
        <v>0.00451199621715757</v>
      </c>
      <c r="H464" s="153">
        <v>0.00443402992428208</v>
      </c>
      <c r="I464" s="153">
        <v>0.00444893953632962</v>
      </c>
      <c r="J464" s="153">
        <v>0.0044331134443698</v>
      </c>
      <c r="K464" s="153">
        <v>0.00451199627199165</v>
      </c>
      <c r="L464" s="153">
        <v>0.00443402995898053</v>
      </c>
      <c r="M464" s="153">
        <v>0.00444893959234218</v>
      </c>
      <c r="N464" s="153">
        <v>0.0044331135238312</v>
      </c>
      <c r="O464" s="153">
        <v>0.00293196697513723</v>
      </c>
      <c r="P464" s="153">
        <v>0.00205092979950184</v>
      </c>
      <c r="Q464" s="153">
        <v>0.0025346072376541</v>
      </c>
      <c r="R464" s="153">
        <v>0.00205045918934462</v>
      </c>
    </row>
    <row r="465" spans="1:18" ht="12.75">
      <c r="A465" s="14">
        <v>0.00451199624746481</v>
      </c>
      <c r="B465" s="14">
        <v>0.00451199612596898</v>
      </c>
      <c r="C465" s="14">
        <v>463.550070547593</v>
      </c>
      <c r="D465" s="14" t="s">
        <v>1879</v>
      </c>
      <c r="F465" s="14" t="s">
        <v>1880</v>
      </c>
      <c r="G465" s="153">
        <v>0.00451199621712725</v>
      </c>
      <c r="H465" s="153">
        <v>0.00443402992415977</v>
      </c>
      <c r="I465" s="153">
        <v>0.00444893953634507</v>
      </c>
      <c r="J465" s="153">
        <v>0.00443311344436979</v>
      </c>
      <c r="K465" s="153">
        <v>0.00451199627198993</v>
      </c>
      <c r="L465" s="153">
        <v>0.00443402995897259</v>
      </c>
      <c r="M465" s="153">
        <v>0.00444893959234193</v>
      </c>
      <c r="N465" s="153">
        <v>0.0044331135237604</v>
      </c>
      <c r="O465" s="153">
        <v>0.00293196697513726</v>
      </c>
      <c r="P465" s="153">
        <v>0.00205092979950931</v>
      </c>
      <c r="Q465" s="153">
        <v>0.00253460723723645</v>
      </c>
      <c r="R465" s="153">
        <v>0.0020504591893424</v>
      </c>
    </row>
    <row r="466" spans="1:18" ht="12.75">
      <c r="A466" s="14">
        <v>0.458218282375355</v>
      </c>
      <c r="B466" s="14">
        <v>0.458218273237294</v>
      </c>
      <c r="C466" s="14">
        <v>0.45821828237706</v>
      </c>
      <c r="D466" s="14" t="s">
        <v>1882</v>
      </c>
      <c r="E466" s="14" t="s">
        <v>1883</v>
      </c>
      <c r="F466" s="14" t="s">
        <v>1884</v>
      </c>
      <c r="G466" s="153">
        <v>0.45821828237797</v>
      </c>
      <c r="H466" s="153">
        <v>0.510379206620882</v>
      </c>
      <c r="I466" s="153">
        <v>0.512095378794697</v>
      </c>
      <c r="J466" s="153">
        <v>0.51027371545706</v>
      </c>
      <c r="K466" s="153">
        <v>0.458218282377629</v>
      </c>
      <c r="L466" s="153">
        <v>0.510379206619859</v>
      </c>
      <c r="M466" s="153">
        <v>0.512095378793333</v>
      </c>
      <c r="N466" s="153">
        <v>0.51027371545706</v>
      </c>
      <c r="O466" s="153">
        <v>0.297757535026676</v>
      </c>
      <c r="P466" s="153">
        <v>0.341468413492975</v>
      </c>
      <c r="Q466" s="153">
        <v>0.294876870317239</v>
      </c>
      <c r="R466" s="153">
        <v>0.341390059511354</v>
      </c>
    </row>
    <row r="467" spans="1:18" ht="12.75">
      <c r="A467" s="151">
        <v>-1.26192389870993E-11</v>
      </c>
      <c r="B467" s="14">
        <v>-982.464709342591</v>
      </c>
      <c r="C467" s="14">
        <v>0</v>
      </c>
      <c r="D467" s="14" t="s">
        <v>1885</v>
      </c>
      <c r="E467" s="14" t="s">
        <v>1883</v>
      </c>
      <c r="F467" s="14" t="s">
        <v>1886</v>
      </c>
      <c r="G467" s="153">
        <v>-5.6843418860808E-13</v>
      </c>
      <c r="H467" s="153">
        <v>-3.41060513164848E-12</v>
      </c>
      <c r="I467" s="153">
        <v>-1.02318153949454E-12</v>
      </c>
      <c r="J467" s="153">
        <v>-2.1600499167107E-12</v>
      </c>
      <c r="K467" s="153">
        <v>-2.31921148952096E-11</v>
      </c>
      <c r="L467" s="153">
        <v>-1.50066625792533E-11</v>
      </c>
      <c r="M467" s="153">
        <v>-2.25099938688799E-11</v>
      </c>
      <c r="N467" s="153">
        <v>-3.49018591805361E-11</v>
      </c>
      <c r="O467" s="153">
        <v>0</v>
      </c>
      <c r="P467" s="153">
        <v>0</v>
      </c>
      <c r="Q467" s="153">
        <v>0</v>
      </c>
      <c r="R467" s="153">
        <v>0</v>
      </c>
    </row>
    <row r="468" spans="1:18" ht="12.75">
      <c r="A468" s="151">
        <v>8.37673846016865E-12</v>
      </c>
      <c r="B468" s="14">
        <v>0</v>
      </c>
      <c r="C468" s="14">
        <v>0.00501332912885429</v>
      </c>
      <c r="D468" s="14" t="s">
        <v>1887</v>
      </c>
      <c r="E468" s="14" t="s">
        <v>1683</v>
      </c>
      <c r="F468" s="14" t="s">
        <v>1888</v>
      </c>
      <c r="G468" s="153">
        <v>3.66080075863551E-13</v>
      </c>
      <c r="H468" s="153">
        <v>2.1397109395317E-12</v>
      </c>
      <c r="I468" s="153">
        <v>5.83179982061018E-13</v>
      </c>
      <c r="J468" s="153">
        <v>1.35792506027293E-12</v>
      </c>
      <c r="K468" s="153">
        <v>1.61697526848731E-11</v>
      </c>
      <c r="L468" s="153">
        <v>1.13772282087408E-11</v>
      </c>
      <c r="M468" s="153">
        <v>1.65635967785841E-11</v>
      </c>
      <c r="N468" s="153">
        <v>2.38258479870461E-11</v>
      </c>
      <c r="O468" s="153">
        <v>1.27623801217669E-15</v>
      </c>
      <c r="P468" s="153">
        <v>2.87820440289165E-16</v>
      </c>
      <c r="Q468" s="153">
        <v>1.09810350403455E-15</v>
      </c>
      <c r="R468" s="153">
        <v>2.39624825537748E-16</v>
      </c>
    </row>
    <row r="469" spans="1:18" ht="12.75">
      <c r="A469" s="14">
        <v>0.00501332812308295</v>
      </c>
      <c r="B469" s="14">
        <v>0</v>
      </c>
      <c r="C469" s="14">
        <v>0.00501332912885422</v>
      </c>
      <c r="D469" s="14" t="s">
        <v>1890</v>
      </c>
      <c r="E469" s="14" t="s">
        <v>1891</v>
      </c>
      <c r="F469" s="14" t="s">
        <v>1892</v>
      </c>
      <c r="G469" s="153">
        <v>0.00501332910072855</v>
      </c>
      <c r="H469" s="153">
        <v>0.0049266997696934</v>
      </c>
      <c r="I469" s="153">
        <v>0.0049432661151453</v>
      </c>
      <c r="J469" s="153">
        <v>0.00492568150488388</v>
      </c>
      <c r="K469" s="153">
        <v>0.00501332751244065</v>
      </c>
      <c r="L469" s="153">
        <v>0.00492669872037699</v>
      </c>
      <c r="M469" s="153">
        <v>0.00494326442342848</v>
      </c>
      <c r="N469" s="153">
        <v>0.00492567906116255</v>
      </c>
      <c r="O469" s="153">
        <v>0.00325774100950862</v>
      </c>
      <c r="P469" s="153">
        <v>0.0022788108644969</v>
      </c>
      <c r="Q469" s="153">
        <v>0.00281623021575977</v>
      </c>
      <c r="R469" s="153">
        <v>0.00227828795280523</v>
      </c>
    </row>
    <row r="470" spans="1:18" ht="12.75">
      <c r="A470" s="14">
        <v>0.00501332911210346</v>
      </c>
      <c r="B470" s="14">
        <v>0</v>
      </c>
      <c r="C470" s="14">
        <v>0.00501332912885386</v>
      </c>
      <c r="D470" s="14" t="s">
        <v>1896</v>
      </c>
      <c r="E470" s="14" t="s">
        <v>1897</v>
      </c>
      <c r="F470" s="14" t="s">
        <v>1898</v>
      </c>
      <c r="G470" s="153">
        <v>0.00501332912812562</v>
      </c>
      <c r="H470" s="153">
        <v>0.00492669990290127</v>
      </c>
      <c r="I470" s="153">
        <v>0.00494326614779923</v>
      </c>
      <c r="J470" s="153">
        <v>0.00492568159629216</v>
      </c>
      <c r="K470" s="153">
        <v>0.00501332909665592</v>
      </c>
      <c r="L470" s="153">
        <v>0.0049266998846042</v>
      </c>
      <c r="M470" s="153">
        <v>0.00494326611610216</v>
      </c>
      <c r="N470" s="153">
        <v>0.0049256815515371</v>
      </c>
      <c r="O470" s="153">
        <v>0.00325774108338589</v>
      </c>
      <c r="P470" s="153">
        <v>0.00227881088835361</v>
      </c>
      <c r="Q470" s="153">
        <v>0.00281623026489546</v>
      </c>
      <c r="R470" s="153">
        <v>0.0022782879881892</v>
      </c>
    </row>
    <row r="471" spans="1:18" ht="12.75">
      <c r="A471" s="14">
        <v>0.00501332911212763</v>
      </c>
      <c r="B471" s="14">
        <v>0</v>
      </c>
      <c r="C471" s="14">
        <v>0.00501332912885459</v>
      </c>
      <c r="D471" s="14" t="s">
        <v>1900</v>
      </c>
      <c r="E471" s="14" t="s">
        <v>1901</v>
      </c>
      <c r="F471" s="14" t="s">
        <v>1902</v>
      </c>
      <c r="G471" s="153">
        <v>0.00501332912812994</v>
      </c>
      <c r="H471" s="153">
        <v>0.00492669990296113</v>
      </c>
      <c r="I471" s="153">
        <v>0.00494326614779844</v>
      </c>
      <c r="J471" s="153">
        <v>0.00492568159629216</v>
      </c>
      <c r="K471" s="153">
        <v>0.00501332909665652</v>
      </c>
      <c r="L471" s="153">
        <v>0.0049266998845972</v>
      </c>
      <c r="M471" s="153">
        <v>0.00494326611610122</v>
      </c>
      <c r="N471" s="153">
        <v>0.00492568155155093</v>
      </c>
      <c r="O471" s="153">
        <v>0.00325774108338908</v>
      </c>
      <c r="P471" s="153">
        <v>0.00227881088834638</v>
      </c>
      <c r="Q471" s="153">
        <v>0.00281623026504691</v>
      </c>
      <c r="R471" s="153">
        <v>0.00227828798819609</v>
      </c>
    </row>
    <row r="472" spans="1:18" ht="12.75">
      <c r="A472" s="14">
        <v>0.00501332911210283</v>
      </c>
      <c r="B472" s="14">
        <v>0</v>
      </c>
      <c r="C472" s="14">
        <v>0.0050133291288148</v>
      </c>
      <c r="D472" s="14" t="s">
        <v>1904</v>
      </c>
      <c r="E472" s="14" t="s">
        <v>1674</v>
      </c>
      <c r="F472" s="14" t="s">
        <v>1905</v>
      </c>
      <c r="G472" s="153">
        <v>0.00501332912813268</v>
      </c>
      <c r="H472" s="153">
        <v>0.0049266999029669</v>
      </c>
      <c r="I472" s="153">
        <v>0.00494326614773399</v>
      </c>
      <c r="J472" s="153">
        <v>0.004925681596319</v>
      </c>
      <c r="K472" s="153">
        <v>0.00501332909675511</v>
      </c>
      <c r="L472" s="153">
        <v>0.00492669988454963</v>
      </c>
      <c r="M472" s="153">
        <v>0.00494326611612905</v>
      </c>
      <c r="N472" s="153">
        <v>0.00492568155152639</v>
      </c>
      <c r="O472" s="153">
        <v>0.00325774108341647</v>
      </c>
      <c r="P472" s="153">
        <v>0.00227881088835602</v>
      </c>
      <c r="Q472" s="153">
        <v>0.00281623026489796</v>
      </c>
      <c r="R472" s="153">
        <v>0.00227828798813334</v>
      </c>
    </row>
    <row r="473" spans="1:18" ht="12.75">
      <c r="A473" s="151">
        <v>9.89004382707259E-10</v>
      </c>
      <c r="B473" s="14">
        <v>0</v>
      </c>
      <c r="C473" s="14">
        <v>0.00501332912885424</v>
      </c>
      <c r="D473" s="14" t="s">
        <v>1906</v>
      </c>
      <c r="E473" s="14" t="s">
        <v>1907</v>
      </c>
      <c r="F473" s="14" t="s">
        <v>1908</v>
      </c>
      <c r="G473" s="153">
        <v>2.73571861652643E-11</v>
      </c>
      <c r="H473" s="153">
        <v>1.33221765255512E-10</v>
      </c>
      <c r="I473" s="153">
        <v>3.27332982671347E-11</v>
      </c>
      <c r="J473" s="153">
        <v>9.14267617268172E-11</v>
      </c>
      <c r="K473" s="153">
        <v>1.58426730667617E-09</v>
      </c>
      <c r="L473" s="153">
        <v>1.16423257523787E-09</v>
      </c>
      <c r="M473" s="153">
        <v>1.69265377364788E-09</v>
      </c>
      <c r="N473" s="153">
        <v>2.49043530131629E-09</v>
      </c>
      <c r="O473" s="153">
        <v>7.39374666695982E-11</v>
      </c>
      <c r="P473" s="153">
        <v>2.39244750781398E-11</v>
      </c>
      <c r="Q473" s="153">
        <v>4.92343211553267E-11</v>
      </c>
      <c r="R473" s="153">
        <v>3.53536923975646E-11</v>
      </c>
    </row>
    <row r="474" spans="1:18" ht="12.75">
      <c r="A474" s="14">
        <v>0</v>
      </c>
      <c r="B474" s="14">
        <v>0</v>
      </c>
      <c r="C474" s="14">
        <v>0</v>
      </c>
      <c r="D474" s="14" t="s">
        <v>1909</v>
      </c>
      <c r="F474" s="14" t="s">
        <v>1910</v>
      </c>
      <c r="G474" s="153">
        <v>0</v>
      </c>
      <c r="H474" s="153">
        <v>0</v>
      </c>
      <c r="I474" s="153">
        <v>0</v>
      </c>
      <c r="J474" s="153">
        <v>0</v>
      </c>
      <c r="K474" s="153">
        <v>0</v>
      </c>
      <c r="L474" s="153">
        <v>0</v>
      </c>
      <c r="M474" s="153">
        <v>0</v>
      </c>
      <c r="N474" s="153">
        <v>0</v>
      </c>
      <c r="O474" s="153">
        <v>0</v>
      </c>
      <c r="P474" s="153">
        <v>0</v>
      </c>
      <c r="Q474" s="153">
        <v>0</v>
      </c>
      <c r="R474" s="153">
        <v>0</v>
      </c>
    </row>
    <row r="475" spans="1:18" ht="12.75">
      <c r="A475" s="14">
        <v>0</v>
      </c>
      <c r="B475" s="14">
        <v>0</v>
      </c>
      <c r="C475" s="14">
        <v>0</v>
      </c>
      <c r="D475" s="14" t="s">
        <v>1911</v>
      </c>
      <c r="F475" s="14" t="s">
        <v>1912</v>
      </c>
      <c r="G475" s="153">
        <v>0</v>
      </c>
      <c r="H475" s="153">
        <v>0</v>
      </c>
      <c r="I475" s="153">
        <v>0</v>
      </c>
      <c r="J475" s="153">
        <v>0</v>
      </c>
      <c r="K475" s="153">
        <v>0</v>
      </c>
      <c r="L475" s="153">
        <v>0</v>
      </c>
      <c r="M475" s="153">
        <v>0</v>
      </c>
      <c r="N475" s="153">
        <v>0</v>
      </c>
      <c r="O475" s="153">
        <v>0</v>
      </c>
      <c r="P475" s="153">
        <v>0</v>
      </c>
      <c r="Q475" s="153">
        <v>0</v>
      </c>
      <c r="R475" s="153">
        <v>0</v>
      </c>
    </row>
    <row r="476" spans="1:18" ht="12.75">
      <c r="A476" s="14">
        <v>0</v>
      </c>
      <c r="B476" s="14">
        <v>0</v>
      </c>
      <c r="C476" s="14">
        <v>0</v>
      </c>
      <c r="D476" s="14" t="s">
        <v>1913</v>
      </c>
      <c r="E476" s="14" t="s">
        <v>1914</v>
      </c>
      <c r="F476" s="14" t="s">
        <v>1915</v>
      </c>
      <c r="G476" s="153">
        <v>0</v>
      </c>
      <c r="H476" s="153">
        <v>0</v>
      </c>
      <c r="I476" s="153">
        <v>0</v>
      </c>
      <c r="J476" s="153">
        <v>0</v>
      </c>
      <c r="K476" s="153">
        <v>0</v>
      </c>
      <c r="L476" s="153">
        <v>0</v>
      </c>
      <c r="M476" s="153">
        <v>0</v>
      </c>
      <c r="N476" s="153">
        <v>0</v>
      </c>
      <c r="O476" s="153">
        <v>0</v>
      </c>
      <c r="P476" s="153">
        <v>0</v>
      </c>
      <c r="Q476" s="153">
        <v>0</v>
      </c>
      <c r="R476" s="153">
        <v>0</v>
      </c>
    </row>
    <row r="477" spans="1:18" ht="12.75">
      <c r="A477" s="14">
        <v>0</v>
      </c>
      <c r="B477" s="14">
        <v>0</v>
      </c>
      <c r="C477" s="14">
        <v>0</v>
      </c>
      <c r="D477" s="14" t="s">
        <v>1918</v>
      </c>
      <c r="E477" s="14" t="s">
        <v>1919</v>
      </c>
      <c r="F477" s="14" t="s">
        <v>1920</v>
      </c>
      <c r="G477" s="153">
        <v>0</v>
      </c>
      <c r="H477" s="153">
        <v>0</v>
      </c>
      <c r="I477" s="153">
        <v>0</v>
      </c>
      <c r="J477" s="153">
        <v>0</v>
      </c>
      <c r="K477" s="153">
        <v>0</v>
      </c>
      <c r="L477" s="153">
        <v>0</v>
      </c>
      <c r="M477" s="153">
        <v>0</v>
      </c>
      <c r="N477" s="153">
        <v>0</v>
      </c>
      <c r="O477" s="153">
        <v>0</v>
      </c>
      <c r="P477" s="153">
        <v>0</v>
      </c>
      <c r="Q477" s="153">
        <v>0</v>
      </c>
      <c r="R477" s="153">
        <v>0</v>
      </c>
    </row>
    <row r="478" spans="1:18" ht="12.75">
      <c r="A478" s="14">
        <v>0</v>
      </c>
      <c r="B478" s="14">
        <v>0</v>
      </c>
      <c r="C478" s="14">
        <v>0</v>
      </c>
      <c r="D478" s="14" t="s">
        <v>1924</v>
      </c>
      <c r="F478" s="14" t="s">
        <v>1925</v>
      </c>
      <c r="G478" s="153">
        <v>0</v>
      </c>
      <c r="H478" s="153">
        <v>0</v>
      </c>
      <c r="I478" s="153">
        <v>0</v>
      </c>
      <c r="J478" s="153">
        <v>0</v>
      </c>
      <c r="K478" s="153">
        <v>0</v>
      </c>
      <c r="L478" s="153">
        <v>0</v>
      </c>
      <c r="M478" s="153">
        <v>0</v>
      </c>
      <c r="N478" s="153">
        <v>0</v>
      </c>
      <c r="O478" s="153">
        <v>0</v>
      </c>
      <c r="P478" s="153">
        <v>0</v>
      </c>
      <c r="Q478" s="153">
        <v>0</v>
      </c>
      <c r="R478" s="153">
        <v>0</v>
      </c>
    </row>
    <row r="479" spans="1:18" ht="12.75">
      <c r="A479" s="14">
        <v>0</v>
      </c>
      <c r="B479" s="14">
        <v>0</v>
      </c>
      <c r="C479" s="14">
        <v>0</v>
      </c>
      <c r="D479" s="14" t="s">
        <v>1926</v>
      </c>
      <c r="F479" s="14" t="s">
        <v>1927</v>
      </c>
      <c r="G479" s="153">
        <v>0</v>
      </c>
      <c r="H479" s="153">
        <v>0</v>
      </c>
      <c r="I479" s="153">
        <v>0</v>
      </c>
      <c r="J479" s="153">
        <v>0</v>
      </c>
      <c r="K479" s="153">
        <v>0</v>
      </c>
      <c r="L479" s="153">
        <v>0</v>
      </c>
      <c r="M479" s="153">
        <v>0</v>
      </c>
      <c r="N479" s="153">
        <v>0</v>
      </c>
      <c r="O479" s="153">
        <v>0</v>
      </c>
      <c r="P479" s="153">
        <v>0</v>
      </c>
      <c r="Q479" s="153">
        <v>0</v>
      </c>
      <c r="R479" s="153">
        <v>0</v>
      </c>
    </row>
    <row r="480" spans="1:18" ht="12.75">
      <c r="A480" s="14">
        <v>0</v>
      </c>
      <c r="B480" s="14">
        <v>0</v>
      </c>
      <c r="C480" s="14">
        <v>0</v>
      </c>
      <c r="D480" s="14" t="s">
        <v>1930</v>
      </c>
      <c r="F480" s="14" t="s">
        <v>1931</v>
      </c>
      <c r="G480" s="153">
        <v>0</v>
      </c>
      <c r="H480" s="153">
        <v>0</v>
      </c>
      <c r="I480" s="153">
        <v>0</v>
      </c>
      <c r="J480" s="153">
        <v>0</v>
      </c>
      <c r="K480" s="153">
        <v>0</v>
      </c>
      <c r="L480" s="153">
        <v>0</v>
      </c>
      <c r="M480" s="153">
        <v>0</v>
      </c>
      <c r="N480" s="153">
        <v>0</v>
      </c>
      <c r="O480" s="153">
        <v>0</v>
      </c>
      <c r="P480" s="153">
        <v>0</v>
      </c>
      <c r="Q480" s="153">
        <v>0</v>
      </c>
      <c r="R480" s="153">
        <v>0</v>
      </c>
    </row>
    <row r="481" spans="1:18" ht="12.75">
      <c r="A481" s="14">
        <v>0</v>
      </c>
      <c r="B481" s="14">
        <v>0</v>
      </c>
      <c r="C481" s="14">
        <v>0</v>
      </c>
      <c r="D481" s="14" t="s">
        <v>1933</v>
      </c>
      <c r="F481" s="14" t="s">
        <v>1934</v>
      </c>
      <c r="G481" s="153">
        <v>0</v>
      </c>
      <c r="H481" s="153">
        <v>0</v>
      </c>
      <c r="I481" s="153">
        <v>0</v>
      </c>
      <c r="J481" s="153">
        <v>0</v>
      </c>
      <c r="K481" s="153">
        <v>0</v>
      </c>
      <c r="L481" s="153">
        <v>0</v>
      </c>
      <c r="M481" s="153">
        <v>0</v>
      </c>
      <c r="N481" s="153">
        <v>0</v>
      </c>
      <c r="O481" s="153">
        <v>0</v>
      </c>
      <c r="P481" s="153">
        <v>0</v>
      </c>
      <c r="Q481" s="153">
        <v>0</v>
      </c>
      <c r="R481" s="153">
        <v>0</v>
      </c>
    </row>
    <row r="482" spans="1:18" ht="12.75">
      <c r="A482" s="14">
        <v>0</v>
      </c>
      <c r="B482" s="14">
        <v>0</v>
      </c>
      <c r="C482" s="14">
        <v>0</v>
      </c>
      <c r="D482" s="14" t="s">
        <v>1936</v>
      </c>
      <c r="F482" s="14" t="s">
        <v>1937</v>
      </c>
      <c r="G482" s="153">
        <v>0</v>
      </c>
      <c r="H482" s="153">
        <v>0</v>
      </c>
      <c r="I482" s="153">
        <v>0</v>
      </c>
      <c r="J482" s="153">
        <v>0</v>
      </c>
      <c r="K482" s="153">
        <v>0</v>
      </c>
      <c r="L482" s="153">
        <v>0</v>
      </c>
      <c r="M482" s="153">
        <v>0</v>
      </c>
      <c r="N482" s="153">
        <v>0</v>
      </c>
      <c r="O482" s="153">
        <v>0</v>
      </c>
      <c r="P482" s="153">
        <v>0</v>
      </c>
      <c r="Q482" s="153">
        <v>0</v>
      </c>
      <c r="R482" s="153">
        <v>0</v>
      </c>
    </row>
    <row r="483" spans="1:18" ht="12.75">
      <c r="A483" s="14">
        <v>0</v>
      </c>
      <c r="B483" s="14">
        <v>0</v>
      </c>
      <c r="C483" s="14">
        <v>0</v>
      </c>
      <c r="D483" s="14" t="s">
        <v>1939</v>
      </c>
      <c r="F483" s="14" t="s">
        <v>1940</v>
      </c>
      <c r="G483" s="153">
        <v>0</v>
      </c>
      <c r="H483" s="153">
        <v>0</v>
      </c>
      <c r="I483" s="153">
        <v>0</v>
      </c>
      <c r="J483" s="153">
        <v>0</v>
      </c>
      <c r="K483" s="153">
        <v>0</v>
      </c>
      <c r="L483" s="153">
        <v>0</v>
      </c>
      <c r="M483" s="153">
        <v>0</v>
      </c>
      <c r="N483" s="153">
        <v>0</v>
      </c>
      <c r="O483" s="153">
        <v>0</v>
      </c>
      <c r="P483" s="153">
        <v>0</v>
      </c>
      <c r="Q483" s="153">
        <v>0</v>
      </c>
      <c r="R483" s="153">
        <v>0</v>
      </c>
    </row>
    <row r="484" spans="1:18" ht="12.75">
      <c r="A484" s="14">
        <v>0</v>
      </c>
      <c r="B484" s="14">
        <v>0</v>
      </c>
      <c r="C484" s="14">
        <v>0</v>
      </c>
      <c r="D484" s="14" t="s">
        <v>1942</v>
      </c>
      <c r="F484" s="14" t="s">
        <v>1943</v>
      </c>
      <c r="G484" s="153">
        <v>0</v>
      </c>
      <c r="H484" s="153">
        <v>0</v>
      </c>
      <c r="I484" s="153">
        <v>0</v>
      </c>
      <c r="J484" s="153">
        <v>0</v>
      </c>
      <c r="K484" s="153">
        <v>0</v>
      </c>
      <c r="L484" s="153">
        <v>0</v>
      </c>
      <c r="M484" s="153">
        <v>0</v>
      </c>
      <c r="N484" s="153">
        <v>0</v>
      </c>
      <c r="O484" s="153">
        <v>0</v>
      </c>
      <c r="P484" s="153">
        <v>0</v>
      </c>
      <c r="Q484" s="153">
        <v>0</v>
      </c>
      <c r="R484" s="153">
        <v>0</v>
      </c>
    </row>
    <row r="485" spans="1:18" ht="12.75">
      <c r="A485" s="14">
        <v>0</v>
      </c>
      <c r="B485" s="14">
        <v>0</v>
      </c>
      <c r="C485" s="14">
        <v>0</v>
      </c>
      <c r="D485" s="14" t="s">
        <v>231</v>
      </c>
      <c r="F485" s="14" t="s">
        <v>1945</v>
      </c>
      <c r="G485" s="153">
        <v>0</v>
      </c>
      <c r="H485" s="153">
        <v>0</v>
      </c>
      <c r="I485" s="153">
        <v>0</v>
      </c>
      <c r="J485" s="153">
        <v>0</v>
      </c>
      <c r="K485" s="153">
        <v>0</v>
      </c>
      <c r="L485" s="153">
        <v>0</v>
      </c>
      <c r="M485" s="153">
        <v>0</v>
      </c>
      <c r="N485" s="153">
        <v>0</v>
      </c>
      <c r="O485" s="153">
        <v>0</v>
      </c>
      <c r="P485" s="153">
        <v>0</v>
      </c>
      <c r="Q485" s="153">
        <v>0</v>
      </c>
      <c r="R485" s="153">
        <v>0</v>
      </c>
    </row>
    <row r="486" spans="1:18" ht="12.75">
      <c r="A486" s="14">
        <v>0</v>
      </c>
      <c r="B486" s="14">
        <v>0</v>
      </c>
      <c r="C486" s="14">
        <v>0</v>
      </c>
      <c r="D486" s="14" t="s">
        <v>1946</v>
      </c>
      <c r="F486" s="14" t="s">
        <v>1947</v>
      </c>
      <c r="G486" s="153">
        <v>0</v>
      </c>
      <c r="H486" s="153">
        <v>0</v>
      </c>
      <c r="I486" s="153">
        <v>0</v>
      </c>
      <c r="J486" s="153">
        <v>0</v>
      </c>
      <c r="K486" s="153">
        <v>0</v>
      </c>
      <c r="L486" s="153">
        <v>0</v>
      </c>
      <c r="M486" s="153">
        <v>0</v>
      </c>
      <c r="N486" s="153">
        <v>0</v>
      </c>
      <c r="O486" s="153">
        <v>0</v>
      </c>
      <c r="P486" s="153">
        <v>0</v>
      </c>
      <c r="Q486" s="153">
        <v>0</v>
      </c>
      <c r="R486" s="153">
        <v>0</v>
      </c>
    </row>
    <row r="487" spans="1:18" ht="12.75">
      <c r="A487" s="14">
        <v>-0.749903439514241</v>
      </c>
      <c r="B487" s="14">
        <v>-999.999719253574</v>
      </c>
      <c r="C487" s="14">
        <v>491.222888139953</v>
      </c>
      <c r="D487" s="14" t="s">
        <v>1948</v>
      </c>
      <c r="F487" s="14" t="s">
        <v>1949</v>
      </c>
      <c r="G487" s="153">
        <v>-0.0307738133974453</v>
      </c>
      <c r="H487" s="153">
        <v>-0.0214166137392339</v>
      </c>
      <c r="I487" s="153">
        <v>-0.0211086465092193</v>
      </c>
      <c r="J487" s="153">
        <v>-0.0214359850784831</v>
      </c>
      <c r="K487" s="153">
        <v>-0.50379708291507</v>
      </c>
      <c r="L487" s="153">
        <v>-0.481501890607432</v>
      </c>
      <c r="M487" s="153">
        <v>-0.480673778625714</v>
      </c>
      <c r="N487" s="153">
        <v>-0.481520531670526</v>
      </c>
      <c r="O487" s="153">
        <v>-0.0124854393061468</v>
      </c>
      <c r="P487" s="153">
        <v>-0.00925030935979975</v>
      </c>
      <c r="Q487" s="153">
        <v>-0.0100410176637524</v>
      </c>
      <c r="R487" s="153">
        <v>-0.00928893354148385</v>
      </c>
    </row>
    <row r="488" spans="1:18" ht="12.75">
      <c r="A488" s="151">
        <v>8.29913915367797E-12</v>
      </c>
      <c r="B488" s="14">
        <v>0</v>
      </c>
      <c r="C488" s="14">
        <v>982.464709342586</v>
      </c>
      <c r="D488" s="14" t="s">
        <v>1951</v>
      </c>
      <c r="F488" s="14" t="s">
        <v>1952</v>
      </c>
      <c r="G488" s="153">
        <v>3.41060513164848E-13</v>
      </c>
      <c r="H488" s="153">
        <v>2.27373675443232E-12</v>
      </c>
      <c r="I488" s="153">
        <v>6.82121026329696E-13</v>
      </c>
      <c r="J488" s="153">
        <v>1.36424205265939E-12</v>
      </c>
      <c r="K488" s="153">
        <v>1.50066625792533E-11</v>
      </c>
      <c r="L488" s="153">
        <v>9.66338120633736E-12</v>
      </c>
      <c r="M488" s="153">
        <v>1.45519152283668E-11</v>
      </c>
      <c r="N488" s="153">
        <v>2.25099938688799E-11</v>
      </c>
      <c r="O488" s="153">
        <v>0</v>
      </c>
      <c r="P488" s="153">
        <v>0</v>
      </c>
      <c r="Q488" s="153">
        <v>0</v>
      </c>
      <c r="R488" s="153">
        <v>0</v>
      </c>
    </row>
    <row r="489" spans="1:18" ht="12.75">
      <c r="A489" s="151">
        <v>-1.13686837721616E-13</v>
      </c>
      <c r="B489" s="14">
        <v>0</v>
      </c>
      <c r="C489" s="151">
        <v>3.88956777896964E-09</v>
      </c>
      <c r="D489" s="14" t="s">
        <v>1953</v>
      </c>
      <c r="F489" s="14" t="s">
        <v>1954</v>
      </c>
      <c r="G489" s="153">
        <v>-1.13686837721616E-13</v>
      </c>
      <c r="H489" s="153">
        <v>1.13686837721616E-13</v>
      </c>
      <c r="I489" s="153">
        <v>-2.27373675443232E-13</v>
      </c>
      <c r="J489" s="153">
        <v>-1.13686837721616E-13</v>
      </c>
      <c r="K489" s="153">
        <v>0</v>
      </c>
      <c r="L489" s="153">
        <v>0</v>
      </c>
      <c r="M489" s="153">
        <v>0</v>
      </c>
      <c r="N489" s="153">
        <v>1.13686837721616E-13</v>
      </c>
      <c r="O489" s="153">
        <v>1.13686837721616E-13</v>
      </c>
      <c r="P489" s="153">
        <v>1.13686837721616E-13</v>
      </c>
      <c r="Q489" s="153">
        <v>3.41060513164848E-13</v>
      </c>
      <c r="R489" s="153">
        <v>1.13686837721616E-13</v>
      </c>
    </row>
    <row r="490" spans="1:18" ht="12.75">
      <c r="A490" s="14">
        <v>0</v>
      </c>
      <c r="B490" s="14">
        <v>0</v>
      </c>
      <c r="C490" s="14">
        <v>0</v>
      </c>
      <c r="D490" s="14" t="s">
        <v>1955</v>
      </c>
      <c r="F490" s="14" t="s">
        <v>1956</v>
      </c>
      <c r="G490" s="153">
        <v>0</v>
      </c>
      <c r="H490" s="153">
        <v>0</v>
      </c>
      <c r="I490" s="153">
        <v>0</v>
      </c>
      <c r="J490" s="153">
        <v>0</v>
      </c>
      <c r="K490" s="153">
        <v>0</v>
      </c>
      <c r="L490" s="153">
        <v>0</v>
      </c>
      <c r="M490" s="153">
        <v>0</v>
      </c>
      <c r="N490" s="153">
        <v>0</v>
      </c>
      <c r="O490" s="153">
        <v>0</v>
      </c>
      <c r="P490" s="153">
        <v>0</v>
      </c>
      <c r="Q490" s="153">
        <v>0</v>
      </c>
      <c r="R490" s="153">
        <v>0</v>
      </c>
    </row>
    <row r="491" spans="1:18" ht="12.75">
      <c r="A491" s="14">
        <v>0</v>
      </c>
      <c r="B491" s="151">
        <v>-3.88956777896964E-09</v>
      </c>
      <c r="C491" s="14">
        <v>0</v>
      </c>
      <c r="D491" s="14" t="s">
        <v>1957</v>
      </c>
      <c r="F491" s="14" t="s">
        <v>1958</v>
      </c>
      <c r="G491" s="153">
        <v>1.13686837721616E-13</v>
      </c>
      <c r="H491" s="153">
        <v>0</v>
      </c>
      <c r="I491" s="153">
        <v>1.13686837721616E-13</v>
      </c>
      <c r="J491" s="153">
        <v>1.13686837721616E-13</v>
      </c>
      <c r="K491" s="153">
        <v>0</v>
      </c>
      <c r="L491" s="153">
        <v>0</v>
      </c>
      <c r="M491" s="153">
        <v>-1.13686837721616E-13</v>
      </c>
      <c r="N491" s="153">
        <v>0</v>
      </c>
      <c r="O491" s="153">
        <v>-1.13686837721616E-13</v>
      </c>
      <c r="P491" s="153">
        <v>-1.13686837721616E-13</v>
      </c>
      <c r="Q491" s="153">
        <v>-1.13686837721616E-13</v>
      </c>
      <c r="R491" s="153">
        <v>0</v>
      </c>
    </row>
    <row r="492" spans="1:18" ht="12.75">
      <c r="A492" s="14">
        <v>0.374951719757064</v>
      </c>
      <c r="B492" s="14">
        <v>-1000</v>
      </c>
      <c r="C492" s="14">
        <v>1000</v>
      </c>
      <c r="D492" s="14" t="s">
        <v>1959</v>
      </c>
      <c r="F492" s="14" t="s">
        <v>1960</v>
      </c>
      <c r="G492" s="153">
        <v>0.0153869066984952</v>
      </c>
      <c r="H492" s="153">
        <v>0.0107083068694464</v>
      </c>
      <c r="I492" s="153">
        <v>0.010554323254496</v>
      </c>
      <c r="J492" s="153">
        <v>0.010717992539412</v>
      </c>
      <c r="K492" s="153">
        <v>0.251898541457649</v>
      </c>
      <c r="L492" s="153">
        <v>0.240750945303602</v>
      </c>
      <c r="M492" s="153">
        <v>0.240336889313084</v>
      </c>
      <c r="N492" s="153">
        <v>0.240760265835319</v>
      </c>
      <c r="O492" s="153">
        <v>0.00624271965307343</v>
      </c>
      <c r="P492" s="153">
        <v>0.00462515467995672</v>
      </c>
      <c r="Q492" s="153">
        <v>0.0050205088319899</v>
      </c>
      <c r="R492" s="153">
        <v>0.00464446677085561</v>
      </c>
    </row>
    <row r="493" spans="1:18" ht="12.75">
      <c r="A493" s="151">
        <v>-3.97903932025656E-12</v>
      </c>
      <c r="B493" s="14">
        <v>-1000</v>
      </c>
      <c r="C493" s="14">
        <v>1000</v>
      </c>
      <c r="D493" s="14" t="s">
        <v>1962</v>
      </c>
      <c r="F493" s="14" t="s">
        <v>1963</v>
      </c>
      <c r="G493" s="153">
        <v>-1.13686837721616E-13</v>
      </c>
      <c r="H493" s="153">
        <v>-1.25055521493777E-12</v>
      </c>
      <c r="I493" s="153">
        <v>-1.13686837721616E-13</v>
      </c>
      <c r="J493" s="153">
        <v>-7.95807864051312E-13</v>
      </c>
      <c r="K493" s="153">
        <v>-7.50333128962665E-12</v>
      </c>
      <c r="L493" s="153">
        <v>-4.88853402202948E-12</v>
      </c>
      <c r="M493" s="153">
        <v>-7.27595761418342E-12</v>
      </c>
      <c r="N493" s="153">
        <v>-1.13686837721616E-11</v>
      </c>
      <c r="O493" s="153">
        <v>0</v>
      </c>
      <c r="P493" s="153">
        <v>0</v>
      </c>
      <c r="Q493" s="153">
        <v>2.27373675443232E-13</v>
      </c>
      <c r="R493" s="153">
        <v>1.13686837721616E-13</v>
      </c>
    </row>
    <row r="494" spans="1:18" ht="12.75">
      <c r="A494" s="151">
        <v>8.42137609436848E-12</v>
      </c>
      <c r="B494" s="14">
        <v>0</v>
      </c>
      <c r="C494" s="14">
        <v>982.46470934258</v>
      </c>
      <c r="D494" s="14" t="s">
        <v>1964</v>
      </c>
      <c r="F494" s="14" t="s">
        <v>1965</v>
      </c>
      <c r="G494" s="153">
        <v>3.68193890703949E-13</v>
      </c>
      <c r="H494" s="153">
        <v>2.15537142604337E-12</v>
      </c>
      <c r="I494" s="153">
        <v>6.12204347036579E-13</v>
      </c>
      <c r="J494" s="153">
        <v>1.41144666786819E-12</v>
      </c>
      <c r="K494" s="153">
        <v>1.51083340376177E-11</v>
      </c>
      <c r="L494" s="153">
        <v>9.72241769596222E-12</v>
      </c>
      <c r="M494" s="153">
        <v>1.47277763016125E-11</v>
      </c>
      <c r="N494" s="153">
        <v>2.27673424130227E-11</v>
      </c>
      <c r="O494" s="153">
        <v>1.27024164188722E-15</v>
      </c>
      <c r="P494" s="153">
        <v>2.87411504292695E-16</v>
      </c>
      <c r="Q494" s="153">
        <v>1.09822925831849E-15</v>
      </c>
      <c r="R494" s="153">
        <v>2.40266080601671E-16</v>
      </c>
    </row>
    <row r="495" spans="1:18" ht="12.75">
      <c r="A495" s="14">
        <v>0</v>
      </c>
      <c r="B495" s="14">
        <v>0</v>
      </c>
      <c r="C495" s="151">
        <v>3.88968146580737E-09</v>
      </c>
      <c r="D495" s="14" t="s">
        <v>1968</v>
      </c>
      <c r="F495" s="14" t="s">
        <v>1969</v>
      </c>
      <c r="G495" s="153">
        <v>0</v>
      </c>
      <c r="H495" s="153">
        <v>0</v>
      </c>
      <c r="I495" s="153">
        <v>0</v>
      </c>
      <c r="J495" s="153">
        <v>0</v>
      </c>
      <c r="K495" s="153">
        <v>0</v>
      </c>
      <c r="L495" s="153">
        <v>0</v>
      </c>
      <c r="M495" s="153">
        <v>0</v>
      </c>
      <c r="N495" s="153">
        <v>0</v>
      </c>
      <c r="O495" s="153">
        <v>0</v>
      </c>
      <c r="P495" s="153">
        <v>0</v>
      </c>
      <c r="Q495" s="153">
        <v>1.13686837721616E-13</v>
      </c>
      <c r="R495" s="153">
        <v>0</v>
      </c>
    </row>
    <row r="496" spans="1:18" ht="12.75">
      <c r="A496" s="14">
        <v>0</v>
      </c>
      <c r="B496" s="14">
        <v>0</v>
      </c>
      <c r="C496" s="14">
        <v>0</v>
      </c>
      <c r="D496" s="14" t="s">
        <v>1970</v>
      </c>
      <c r="F496" s="14" t="s">
        <v>1971</v>
      </c>
      <c r="G496" s="153">
        <v>0</v>
      </c>
      <c r="H496" s="153">
        <v>0</v>
      </c>
      <c r="I496" s="153">
        <v>0</v>
      </c>
      <c r="J496" s="153">
        <v>0</v>
      </c>
      <c r="K496" s="153">
        <v>0</v>
      </c>
      <c r="L496" s="153">
        <v>0</v>
      </c>
      <c r="M496" s="153">
        <v>0</v>
      </c>
      <c r="N496" s="153">
        <v>0</v>
      </c>
      <c r="O496" s="153">
        <v>0</v>
      </c>
      <c r="P496" s="153">
        <v>0</v>
      </c>
      <c r="Q496" s="153">
        <v>0</v>
      </c>
      <c r="R496" s="153">
        <v>0</v>
      </c>
    </row>
    <row r="497" spans="1:18" ht="12.75">
      <c r="A497" s="14">
        <v>0</v>
      </c>
      <c r="B497" s="14">
        <v>0</v>
      </c>
      <c r="C497" s="14">
        <v>0</v>
      </c>
      <c r="D497" s="14" t="s">
        <v>1972</v>
      </c>
      <c r="F497" s="14" t="s">
        <v>1973</v>
      </c>
      <c r="G497" s="153">
        <v>0</v>
      </c>
      <c r="H497" s="153">
        <v>0</v>
      </c>
      <c r="I497" s="153">
        <v>0</v>
      </c>
      <c r="J497" s="153">
        <v>0</v>
      </c>
      <c r="K497" s="153">
        <v>0</v>
      </c>
      <c r="L497" s="153">
        <v>0</v>
      </c>
      <c r="M497" s="153">
        <v>0</v>
      </c>
      <c r="N497" s="153">
        <v>0</v>
      </c>
      <c r="O497" s="153">
        <v>0</v>
      </c>
      <c r="P497" s="153">
        <v>0</v>
      </c>
      <c r="Q497" s="153">
        <v>0</v>
      </c>
      <c r="R497" s="153">
        <v>0</v>
      </c>
    </row>
    <row r="498" spans="1:18" ht="12.75">
      <c r="A498" s="14">
        <v>0</v>
      </c>
      <c r="B498" s="14">
        <v>0</v>
      </c>
      <c r="C498" s="14">
        <v>0</v>
      </c>
      <c r="D498" s="14" t="s">
        <v>1974</v>
      </c>
      <c r="F498" s="14" t="s">
        <v>1975</v>
      </c>
      <c r="G498" s="153">
        <v>0</v>
      </c>
      <c r="H498" s="153">
        <v>0</v>
      </c>
      <c r="I498" s="153">
        <v>0</v>
      </c>
      <c r="J498" s="153">
        <v>0</v>
      </c>
      <c r="K498" s="153">
        <v>0</v>
      </c>
      <c r="L498" s="153">
        <v>0</v>
      </c>
      <c r="M498" s="153">
        <v>0</v>
      </c>
      <c r="N498" s="153">
        <v>0</v>
      </c>
      <c r="O498" s="153">
        <v>0</v>
      </c>
      <c r="P498" s="153">
        <v>0</v>
      </c>
      <c r="Q498" s="153">
        <v>0</v>
      </c>
      <c r="R498" s="153">
        <v>0</v>
      </c>
    </row>
    <row r="499" spans="1:18" ht="12.75">
      <c r="A499" s="151">
        <v>8.32513114644486E-12</v>
      </c>
      <c r="B499" s="14">
        <v>0</v>
      </c>
      <c r="C499" s="14">
        <v>982.464709342589</v>
      </c>
      <c r="D499" s="14" t="s">
        <v>1976</v>
      </c>
      <c r="F499" s="14" t="s">
        <v>1977</v>
      </c>
      <c r="G499" s="153">
        <v>3.69143178237163E-13</v>
      </c>
      <c r="H499" s="153">
        <v>2.16942996710623E-12</v>
      </c>
      <c r="I499" s="153">
        <v>6.24789596283502E-13</v>
      </c>
      <c r="J499" s="153">
        <v>1.4173161889843E-12</v>
      </c>
      <c r="K499" s="153">
        <v>1.49814888889879E-11</v>
      </c>
      <c r="L499" s="153">
        <v>9.63878469685024E-12</v>
      </c>
      <c r="M499" s="153">
        <v>1.45869296387706E-11</v>
      </c>
      <c r="N499" s="153">
        <v>2.25499048265719E-11</v>
      </c>
      <c r="O499" s="153">
        <v>1.27023782501886E-15</v>
      </c>
      <c r="P499" s="153">
        <v>2.87415614182424E-16</v>
      </c>
      <c r="Q499" s="153">
        <v>1.09822480376095E-15</v>
      </c>
      <c r="R499" s="153">
        <v>2.40267064343081E-16</v>
      </c>
    </row>
    <row r="500" spans="1:18" ht="12.75">
      <c r="A500" s="151">
        <v>1.69983712807151E-11</v>
      </c>
      <c r="B500" s="14">
        <v>0</v>
      </c>
      <c r="C500" s="14">
        <v>982.464709342588</v>
      </c>
      <c r="D500" s="14" t="s">
        <v>1978</v>
      </c>
      <c r="F500" s="14" t="s">
        <v>1979</v>
      </c>
      <c r="G500" s="153">
        <v>7.38619156362396E-13</v>
      </c>
      <c r="H500" s="153">
        <v>4.33192184261419E-12</v>
      </c>
      <c r="I500" s="153">
        <v>1.24385228659684E-12</v>
      </c>
      <c r="J500" s="153">
        <v>2.83276814532666E-12</v>
      </c>
      <c r="K500" s="153">
        <v>3.05950879575063E-11</v>
      </c>
      <c r="L500" s="153">
        <v>1.96799034237197E-11</v>
      </c>
      <c r="M500" s="153">
        <v>2.97643496554255E-11</v>
      </c>
      <c r="N500" s="153">
        <v>4.60075990144389E-11</v>
      </c>
      <c r="O500" s="153">
        <v>2.54048650155478E-15</v>
      </c>
      <c r="P500" s="153">
        <v>5.74825573904876E-16</v>
      </c>
      <c r="Q500" s="153">
        <v>2.19645735902897E-15</v>
      </c>
      <c r="R500" s="153">
        <v>4.80531558396252E-16</v>
      </c>
    </row>
    <row r="501" spans="1:18" ht="12.75">
      <c r="A501" s="14">
        <v>0</v>
      </c>
      <c r="B501" s="14">
        <v>0</v>
      </c>
      <c r="C501" s="14">
        <v>0</v>
      </c>
      <c r="D501" s="14" t="s">
        <v>1980</v>
      </c>
      <c r="F501" s="14" t="s">
        <v>1981</v>
      </c>
      <c r="G501" s="153">
        <v>0</v>
      </c>
      <c r="H501" s="153">
        <v>0</v>
      </c>
      <c r="I501" s="153">
        <v>0</v>
      </c>
      <c r="J501" s="153">
        <v>0</v>
      </c>
      <c r="K501" s="153">
        <v>0</v>
      </c>
      <c r="L501" s="153">
        <v>0</v>
      </c>
      <c r="M501" s="153">
        <v>0</v>
      </c>
      <c r="N501" s="153">
        <v>0</v>
      </c>
      <c r="O501" s="153">
        <v>0</v>
      </c>
      <c r="P501" s="153">
        <v>0</v>
      </c>
      <c r="Q501" s="153">
        <v>0</v>
      </c>
      <c r="R501" s="153">
        <v>0</v>
      </c>
    </row>
    <row r="502" spans="1:18" ht="12.75">
      <c r="A502" s="151">
        <v>-2.27373675443232E-13</v>
      </c>
      <c r="B502" s="14">
        <v>0</v>
      </c>
      <c r="C502" s="151">
        <v>3.8893404052942E-09</v>
      </c>
      <c r="D502" s="14" t="s">
        <v>1982</v>
      </c>
      <c r="F502" s="14" t="s">
        <v>1983</v>
      </c>
      <c r="G502" s="153">
        <v>-1.13686837721616E-13</v>
      </c>
      <c r="H502" s="153">
        <v>0</v>
      </c>
      <c r="I502" s="153">
        <v>-2.27373675443232E-13</v>
      </c>
      <c r="J502" s="153">
        <v>-1.13686837721616E-13</v>
      </c>
      <c r="K502" s="153">
        <v>0</v>
      </c>
      <c r="L502" s="153">
        <v>0</v>
      </c>
      <c r="M502" s="153">
        <v>0</v>
      </c>
      <c r="N502" s="153">
        <v>1.13686837721616E-13</v>
      </c>
      <c r="O502" s="153">
        <v>1.13686837721616E-13</v>
      </c>
      <c r="P502" s="153">
        <v>1.13686837721616E-13</v>
      </c>
      <c r="Q502" s="153">
        <v>3.41060513164848E-13</v>
      </c>
      <c r="R502" s="153">
        <v>1.13686837721616E-13</v>
      </c>
    </row>
    <row r="503" spans="1:18" ht="12.75">
      <c r="A503" s="14">
        <v>0</v>
      </c>
      <c r="B503" s="14">
        <v>0</v>
      </c>
      <c r="C503" s="14">
        <v>0</v>
      </c>
      <c r="D503" s="14" t="s">
        <v>1984</v>
      </c>
      <c r="F503" s="14" t="s">
        <v>1985</v>
      </c>
      <c r="G503" s="153">
        <v>0</v>
      </c>
      <c r="H503" s="153">
        <v>0</v>
      </c>
      <c r="I503" s="153">
        <v>0</v>
      </c>
      <c r="J503" s="153">
        <v>0</v>
      </c>
      <c r="K503" s="153">
        <v>0</v>
      </c>
      <c r="L503" s="153">
        <v>0</v>
      </c>
      <c r="M503" s="153">
        <v>0</v>
      </c>
      <c r="N503" s="153">
        <v>0</v>
      </c>
      <c r="O503" s="153">
        <v>0</v>
      </c>
      <c r="P503" s="153">
        <v>0</v>
      </c>
      <c r="Q503" s="153">
        <v>0</v>
      </c>
      <c r="R503" s="153">
        <v>0</v>
      </c>
    </row>
    <row r="504" spans="1:18" ht="12.75">
      <c r="A504" s="14">
        <v>0</v>
      </c>
      <c r="B504" s="14">
        <v>0</v>
      </c>
      <c r="C504" s="14">
        <v>0</v>
      </c>
      <c r="D504" s="14" t="s">
        <v>1986</v>
      </c>
      <c r="F504" s="14" t="s">
        <v>1987</v>
      </c>
      <c r="G504" s="153">
        <v>0</v>
      </c>
      <c r="H504" s="153">
        <v>0</v>
      </c>
      <c r="I504" s="153">
        <v>0</v>
      </c>
      <c r="J504" s="153">
        <v>0</v>
      </c>
      <c r="K504" s="153">
        <v>0</v>
      </c>
      <c r="L504" s="153">
        <v>0</v>
      </c>
      <c r="M504" s="153">
        <v>0</v>
      </c>
      <c r="N504" s="153">
        <v>0</v>
      </c>
      <c r="O504" s="153">
        <v>0</v>
      </c>
      <c r="P504" s="153">
        <v>0</v>
      </c>
      <c r="Q504" s="153">
        <v>0</v>
      </c>
      <c r="R504" s="153">
        <v>0</v>
      </c>
    </row>
    <row r="505" spans="1:18" ht="12.75">
      <c r="A505" s="14">
        <v>0</v>
      </c>
      <c r="B505" s="14">
        <v>0</v>
      </c>
      <c r="C505" s="14">
        <v>0</v>
      </c>
      <c r="D505" s="14" t="s">
        <v>1988</v>
      </c>
      <c r="F505" s="14" t="s">
        <v>1989</v>
      </c>
      <c r="G505" s="153">
        <v>0</v>
      </c>
      <c r="H505" s="153">
        <v>0</v>
      </c>
      <c r="I505" s="153">
        <v>0</v>
      </c>
      <c r="J505" s="153">
        <v>0</v>
      </c>
      <c r="K505" s="153">
        <v>0</v>
      </c>
      <c r="L505" s="153">
        <v>0</v>
      </c>
      <c r="M505" s="153">
        <v>0</v>
      </c>
      <c r="N505" s="153">
        <v>0</v>
      </c>
      <c r="O505" s="153">
        <v>0</v>
      </c>
      <c r="P505" s="153">
        <v>0</v>
      </c>
      <c r="Q505" s="153">
        <v>0</v>
      </c>
      <c r="R505" s="153">
        <v>0</v>
      </c>
    </row>
    <row r="506" spans="1:18" ht="12.75">
      <c r="A506" s="14">
        <v>0</v>
      </c>
      <c r="B506" s="14">
        <v>0</v>
      </c>
      <c r="C506" s="14">
        <v>0</v>
      </c>
      <c r="D506" s="14" t="s">
        <v>1990</v>
      </c>
      <c r="F506" s="14" t="s">
        <v>1991</v>
      </c>
      <c r="G506" s="153">
        <v>0</v>
      </c>
      <c r="H506" s="153">
        <v>0</v>
      </c>
      <c r="I506" s="153">
        <v>0</v>
      </c>
      <c r="J506" s="153">
        <v>0</v>
      </c>
      <c r="K506" s="153">
        <v>0</v>
      </c>
      <c r="L506" s="153">
        <v>0</v>
      </c>
      <c r="M506" s="153">
        <v>0</v>
      </c>
      <c r="N506" s="153">
        <v>0</v>
      </c>
      <c r="O506" s="153">
        <v>0</v>
      </c>
      <c r="P506" s="153">
        <v>0</v>
      </c>
      <c r="Q506" s="153">
        <v>0</v>
      </c>
      <c r="R506" s="153">
        <v>0</v>
      </c>
    </row>
    <row r="507" spans="1:18" ht="12.75">
      <c r="A507" s="14">
        <v>0</v>
      </c>
      <c r="B507" s="14">
        <v>0</v>
      </c>
      <c r="C507" s="14">
        <v>0</v>
      </c>
      <c r="D507" s="14" t="s">
        <v>1992</v>
      </c>
      <c r="F507" s="14" t="s">
        <v>1993</v>
      </c>
      <c r="G507" s="153">
        <v>0</v>
      </c>
      <c r="H507" s="153">
        <v>0</v>
      </c>
      <c r="I507" s="153">
        <v>0</v>
      </c>
      <c r="J507" s="153">
        <v>0</v>
      </c>
      <c r="K507" s="153">
        <v>0</v>
      </c>
      <c r="L507" s="153">
        <v>0</v>
      </c>
      <c r="M507" s="153">
        <v>0</v>
      </c>
      <c r="N507" s="153">
        <v>0</v>
      </c>
      <c r="O507" s="153">
        <v>0</v>
      </c>
      <c r="P507" s="153">
        <v>0</v>
      </c>
      <c r="Q507" s="153">
        <v>0</v>
      </c>
      <c r="R507" s="153">
        <v>0</v>
      </c>
    </row>
    <row r="508" spans="1:18" ht="12.75">
      <c r="A508" s="14">
        <v>0</v>
      </c>
      <c r="B508" s="14">
        <v>0</v>
      </c>
      <c r="C508" s="14">
        <v>0</v>
      </c>
      <c r="D508" s="14" t="s">
        <v>1994</v>
      </c>
      <c r="F508" s="14" t="s">
        <v>1995</v>
      </c>
      <c r="G508" s="153">
        <v>0</v>
      </c>
      <c r="H508" s="153">
        <v>0</v>
      </c>
      <c r="I508" s="153">
        <v>0</v>
      </c>
      <c r="J508" s="153">
        <v>0</v>
      </c>
      <c r="K508" s="153">
        <v>0</v>
      </c>
      <c r="L508" s="153">
        <v>0</v>
      </c>
      <c r="M508" s="153">
        <v>0</v>
      </c>
      <c r="N508" s="153">
        <v>0</v>
      </c>
      <c r="O508" s="153">
        <v>0</v>
      </c>
      <c r="P508" s="153">
        <v>0</v>
      </c>
      <c r="Q508" s="153">
        <v>0</v>
      </c>
      <c r="R508" s="153">
        <v>0</v>
      </c>
    </row>
    <row r="509" spans="1:18" ht="12.75">
      <c r="A509" s="14">
        <v>0</v>
      </c>
      <c r="B509" s="14">
        <v>0</v>
      </c>
      <c r="C509" s="14">
        <v>0</v>
      </c>
      <c r="D509" s="14" t="s">
        <v>1996</v>
      </c>
      <c r="F509" s="14" t="s">
        <v>1997</v>
      </c>
      <c r="G509" s="153">
        <v>0</v>
      </c>
      <c r="H509" s="153">
        <v>0</v>
      </c>
      <c r="I509" s="153">
        <v>0</v>
      </c>
      <c r="J509" s="153">
        <v>0</v>
      </c>
      <c r="K509" s="153">
        <v>0</v>
      </c>
      <c r="L509" s="153">
        <v>0</v>
      </c>
      <c r="M509" s="153">
        <v>0</v>
      </c>
      <c r="N509" s="153">
        <v>0</v>
      </c>
      <c r="O509" s="153">
        <v>0</v>
      </c>
      <c r="P509" s="153">
        <v>0</v>
      </c>
      <c r="Q509" s="153">
        <v>0</v>
      </c>
      <c r="R509" s="153">
        <v>0</v>
      </c>
    </row>
    <row r="510" spans="1:18" ht="12.75">
      <c r="A510" s="14">
        <v>0</v>
      </c>
      <c r="B510" s="14">
        <v>0</v>
      </c>
      <c r="C510" s="14">
        <v>0</v>
      </c>
      <c r="D510" s="14" t="s">
        <v>1998</v>
      </c>
      <c r="F510" s="14" t="s">
        <v>1999</v>
      </c>
      <c r="G510" s="153">
        <v>0</v>
      </c>
      <c r="H510" s="153">
        <v>0</v>
      </c>
      <c r="I510" s="153">
        <v>0</v>
      </c>
      <c r="J510" s="153">
        <v>0</v>
      </c>
      <c r="K510" s="153">
        <v>0</v>
      </c>
      <c r="L510" s="153">
        <v>0</v>
      </c>
      <c r="M510" s="153">
        <v>0</v>
      </c>
      <c r="N510" s="153">
        <v>0</v>
      </c>
      <c r="O510" s="153">
        <v>0</v>
      </c>
      <c r="P510" s="153">
        <v>0</v>
      </c>
      <c r="Q510" s="153">
        <v>0</v>
      </c>
      <c r="R510" s="153">
        <v>0</v>
      </c>
    </row>
    <row r="511" spans="1:18" ht="12.75">
      <c r="A511" s="14">
        <v>0</v>
      </c>
      <c r="B511" s="14">
        <v>0</v>
      </c>
      <c r="C511" s="14">
        <v>0</v>
      </c>
      <c r="D511" s="14" t="s">
        <v>2000</v>
      </c>
      <c r="F511" s="14" t="s">
        <v>2001</v>
      </c>
      <c r="G511" s="153">
        <v>0</v>
      </c>
      <c r="H511" s="153">
        <v>0</v>
      </c>
      <c r="I511" s="153">
        <v>0</v>
      </c>
      <c r="J511" s="153">
        <v>0</v>
      </c>
      <c r="K511" s="153">
        <v>0</v>
      </c>
      <c r="L511" s="153">
        <v>0</v>
      </c>
      <c r="M511" s="153">
        <v>0</v>
      </c>
      <c r="N511" s="153">
        <v>0</v>
      </c>
      <c r="O511" s="153">
        <v>0</v>
      </c>
      <c r="P511" s="153">
        <v>0</v>
      </c>
      <c r="Q511" s="153">
        <v>0</v>
      </c>
      <c r="R511" s="153">
        <v>0</v>
      </c>
    </row>
    <row r="512" spans="1:18" ht="12.75">
      <c r="A512" s="14">
        <v>0</v>
      </c>
      <c r="B512" s="14">
        <v>0</v>
      </c>
      <c r="C512" s="14">
        <v>0</v>
      </c>
      <c r="D512" s="14" t="s">
        <v>2002</v>
      </c>
      <c r="F512" s="14" t="s">
        <v>2003</v>
      </c>
      <c r="G512" s="153">
        <v>0</v>
      </c>
      <c r="H512" s="153">
        <v>0</v>
      </c>
      <c r="I512" s="153">
        <v>0</v>
      </c>
      <c r="J512" s="153">
        <v>0</v>
      </c>
      <c r="K512" s="153">
        <v>0</v>
      </c>
      <c r="L512" s="153">
        <v>0</v>
      </c>
      <c r="M512" s="153">
        <v>0</v>
      </c>
      <c r="N512" s="153">
        <v>0</v>
      </c>
      <c r="O512" s="153">
        <v>0</v>
      </c>
      <c r="P512" s="153">
        <v>0</v>
      </c>
      <c r="Q512" s="153">
        <v>0</v>
      </c>
      <c r="R512" s="153">
        <v>0</v>
      </c>
    </row>
    <row r="513" spans="1:18" ht="12.75">
      <c r="A513" s="14">
        <v>0</v>
      </c>
      <c r="B513" s="14">
        <v>0</v>
      </c>
      <c r="C513" s="14">
        <v>0</v>
      </c>
      <c r="D513" s="14" t="s">
        <v>2004</v>
      </c>
      <c r="F513" s="14" t="s">
        <v>2005</v>
      </c>
      <c r="G513" s="153">
        <v>0</v>
      </c>
      <c r="H513" s="153">
        <v>0</v>
      </c>
      <c r="I513" s="153">
        <v>0</v>
      </c>
      <c r="J513" s="153">
        <v>0</v>
      </c>
      <c r="K513" s="153">
        <v>0</v>
      </c>
      <c r="L513" s="153">
        <v>0</v>
      </c>
      <c r="M513" s="153">
        <v>0</v>
      </c>
      <c r="N513" s="153">
        <v>0</v>
      </c>
      <c r="O513" s="153">
        <v>0</v>
      </c>
      <c r="P513" s="153">
        <v>0</v>
      </c>
      <c r="Q513" s="153">
        <v>0</v>
      </c>
      <c r="R513" s="153">
        <v>0</v>
      </c>
    </row>
    <row r="514" spans="1:18" ht="12.75">
      <c r="A514" s="14">
        <v>0</v>
      </c>
      <c r="B514" s="14">
        <v>0</v>
      </c>
      <c r="C514" s="14">
        <v>0</v>
      </c>
      <c r="D514" s="14" t="s">
        <v>2006</v>
      </c>
      <c r="F514" s="14" t="s">
        <v>2007</v>
      </c>
      <c r="G514" s="153">
        <v>0</v>
      </c>
      <c r="H514" s="153">
        <v>0</v>
      </c>
      <c r="I514" s="153">
        <v>0</v>
      </c>
      <c r="J514" s="153">
        <v>0</v>
      </c>
      <c r="K514" s="153">
        <v>0</v>
      </c>
      <c r="L514" s="153">
        <v>0</v>
      </c>
      <c r="M514" s="153">
        <v>0</v>
      </c>
      <c r="N514" s="153">
        <v>0</v>
      </c>
      <c r="O514" s="153">
        <v>0</v>
      </c>
      <c r="P514" s="153">
        <v>0</v>
      </c>
      <c r="Q514" s="153">
        <v>0</v>
      </c>
      <c r="R514" s="153">
        <v>0</v>
      </c>
    </row>
    <row r="515" spans="1:18" ht="12.75">
      <c r="A515" s="14">
        <v>0</v>
      </c>
      <c r="B515" s="14">
        <v>0</v>
      </c>
      <c r="C515" s="14">
        <v>0</v>
      </c>
      <c r="D515" s="14" t="s">
        <v>2010</v>
      </c>
      <c r="F515" s="14" t="s">
        <v>2011</v>
      </c>
      <c r="G515" s="153">
        <v>0</v>
      </c>
      <c r="H515" s="153">
        <v>0</v>
      </c>
      <c r="I515" s="153">
        <v>0</v>
      </c>
      <c r="J515" s="153">
        <v>0</v>
      </c>
      <c r="K515" s="153">
        <v>0</v>
      </c>
      <c r="L515" s="153">
        <v>0</v>
      </c>
      <c r="M515" s="153">
        <v>0</v>
      </c>
      <c r="N515" s="153">
        <v>0</v>
      </c>
      <c r="O515" s="153">
        <v>0</v>
      </c>
      <c r="P515" s="153">
        <v>0</v>
      </c>
      <c r="Q515" s="153">
        <v>0</v>
      </c>
      <c r="R515" s="153">
        <v>0</v>
      </c>
    </row>
    <row r="516" spans="1:18" ht="12.75">
      <c r="A516" s="14">
        <v>0.374951719757064</v>
      </c>
      <c r="B516" s="14">
        <v>-1000</v>
      </c>
      <c r="C516" s="14">
        <v>1000</v>
      </c>
      <c r="D516" s="14" t="s">
        <v>2013</v>
      </c>
      <c r="F516" s="14" t="s">
        <v>1960</v>
      </c>
      <c r="G516" s="153">
        <v>0.0153869066984952</v>
      </c>
      <c r="H516" s="153">
        <v>0.0107083068694464</v>
      </c>
      <c r="I516" s="153">
        <v>0.010554323254496</v>
      </c>
      <c r="J516" s="153">
        <v>0.010717992539412</v>
      </c>
      <c r="K516" s="153">
        <v>0.251898541457649</v>
      </c>
      <c r="L516" s="153">
        <v>0.240750945303602</v>
      </c>
      <c r="M516" s="153">
        <v>0.240336889313084</v>
      </c>
      <c r="N516" s="153">
        <v>0.240760265835319</v>
      </c>
      <c r="O516" s="153">
        <v>0.00624271965307343</v>
      </c>
      <c r="P516" s="153">
        <v>0.00462515467995672</v>
      </c>
      <c r="Q516" s="153">
        <v>0.0050205088319899</v>
      </c>
      <c r="R516" s="153">
        <v>0.00464446677085561</v>
      </c>
    </row>
    <row r="517" spans="1:18" ht="12.75">
      <c r="A517" s="151">
        <v>-3.97903932025656E-12</v>
      </c>
      <c r="B517" s="14">
        <v>-1000</v>
      </c>
      <c r="C517" s="14">
        <v>1000</v>
      </c>
      <c r="D517" s="14" t="s">
        <v>2014</v>
      </c>
      <c r="F517" s="14" t="s">
        <v>1963</v>
      </c>
      <c r="G517" s="153">
        <v>-1.13686837721616E-13</v>
      </c>
      <c r="H517" s="153">
        <v>-1.25055521493777E-12</v>
      </c>
      <c r="I517" s="153">
        <v>-1.13686837721616E-13</v>
      </c>
      <c r="J517" s="153">
        <v>-7.95807864051312E-13</v>
      </c>
      <c r="K517" s="153">
        <v>-7.50333128962665E-12</v>
      </c>
      <c r="L517" s="153">
        <v>-4.88853402202948E-12</v>
      </c>
      <c r="M517" s="153">
        <v>-7.27595761418342E-12</v>
      </c>
      <c r="N517" s="153">
        <v>-1.13686837721616E-11</v>
      </c>
      <c r="O517" s="153">
        <v>0</v>
      </c>
      <c r="P517" s="153">
        <v>0</v>
      </c>
      <c r="Q517" s="153">
        <v>2.27373675443232E-13</v>
      </c>
      <c r="R517" s="153">
        <v>1.13686837721616E-13</v>
      </c>
    </row>
    <row r="518" spans="1:18" ht="12.75">
      <c r="A518" s="14">
        <v>0</v>
      </c>
      <c r="B518" s="14">
        <v>0</v>
      </c>
      <c r="C518" s="14">
        <v>0</v>
      </c>
      <c r="D518" s="14" t="s">
        <v>2015</v>
      </c>
      <c r="F518" s="14" t="s">
        <v>2016</v>
      </c>
      <c r="G518" s="153">
        <v>0</v>
      </c>
      <c r="H518" s="153">
        <v>0</v>
      </c>
      <c r="I518" s="153">
        <v>0</v>
      </c>
      <c r="J518" s="153">
        <v>0</v>
      </c>
      <c r="K518" s="153">
        <v>0</v>
      </c>
      <c r="L518" s="153">
        <v>0</v>
      </c>
      <c r="M518" s="153">
        <v>0</v>
      </c>
      <c r="N518" s="153">
        <v>0</v>
      </c>
      <c r="O518" s="153">
        <v>0</v>
      </c>
      <c r="P518" s="153">
        <v>0</v>
      </c>
      <c r="Q518" s="153">
        <v>0</v>
      </c>
      <c r="R518" s="153">
        <v>0</v>
      </c>
    </row>
    <row r="519" spans="1:18" ht="12.75">
      <c r="A519" s="151">
        <v>0.000280746431215847</v>
      </c>
      <c r="B519" s="151">
        <v>0.000280746425615847</v>
      </c>
      <c r="C519" s="151">
        <v>0.000280746431215419</v>
      </c>
      <c r="D519" s="14" t="s">
        <v>2017</v>
      </c>
      <c r="F519" s="14" t="s">
        <v>2018</v>
      </c>
      <c r="G519" s="153">
        <v>0.000280746431215827</v>
      </c>
      <c r="H519" s="153">
        <v>0.000203687851462079</v>
      </c>
      <c r="I519" s="153">
        <v>8.51553169496779E-05</v>
      </c>
      <c r="J519" s="153">
        <v>0.000203645750866837</v>
      </c>
      <c r="K519" s="153">
        <v>0.000280746431215846</v>
      </c>
      <c r="L519" s="153">
        <v>0.000203687851462128</v>
      </c>
      <c r="M519" s="153">
        <v>8.51553169496816E-05</v>
      </c>
      <c r="N519" s="153">
        <v>0.000203645750866844</v>
      </c>
      <c r="O519" s="153">
        <v>0.000182433500673301</v>
      </c>
      <c r="P519" s="153">
        <v>2.17366008192128E-05</v>
      </c>
      <c r="Q519" s="153">
        <v>2.68628140198894E-05</v>
      </c>
      <c r="R519" s="153">
        <v>2.17316130981494E-05</v>
      </c>
    </row>
    <row r="520" spans="1:18" ht="12.75">
      <c r="A520" s="14">
        <v>0</v>
      </c>
      <c r="B520" s="14">
        <v>0</v>
      </c>
      <c r="C520" s="14">
        <v>0</v>
      </c>
      <c r="D520" s="14" t="s">
        <v>2021</v>
      </c>
      <c r="E520" s="14" t="s">
        <v>2022</v>
      </c>
      <c r="F520" s="14" t="s">
        <v>2023</v>
      </c>
      <c r="G520" s="153">
        <v>0</v>
      </c>
      <c r="H520" s="153">
        <v>0</v>
      </c>
      <c r="I520" s="153">
        <v>0</v>
      </c>
      <c r="J520" s="153">
        <v>0</v>
      </c>
      <c r="K520" s="153">
        <v>0</v>
      </c>
      <c r="L520" s="153">
        <v>0</v>
      </c>
      <c r="M520" s="153">
        <v>0</v>
      </c>
      <c r="N520" s="153">
        <v>0</v>
      </c>
      <c r="O520" s="153">
        <v>0</v>
      </c>
      <c r="P520" s="153">
        <v>0</v>
      </c>
      <c r="Q520" s="153">
        <v>0</v>
      </c>
      <c r="R520" s="153">
        <v>0</v>
      </c>
    </row>
    <row r="521" spans="1:18" ht="12.75">
      <c r="A521" s="14">
        <v>0.00902399243199911</v>
      </c>
      <c r="B521" s="14">
        <v>0.00902399225196663</v>
      </c>
      <c r="C521" s="14">
        <v>0.00902403114785868</v>
      </c>
      <c r="D521" s="14" t="s">
        <v>2027</v>
      </c>
      <c r="E521" s="14" t="s">
        <v>2028</v>
      </c>
      <c r="F521" s="14" t="s">
        <v>2029</v>
      </c>
      <c r="G521" s="153">
        <v>0.00902399243211259</v>
      </c>
      <c r="H521" s="153">
        <v>0.00886805983287948</v>
      </c>
      <c r="I521" s="153">
        <v>0.00889787906829429</v>
      </c>
      <c r="J521" s="153">
        <v>0.00886622687849861</v>
      </c>
      <c r="K521" s="153">
        <v>0.0090239924320989</v>
      </c>
      <c r="L521" s="153">
        <v>0.00886805983278206</v>
      </c>
      <c r="M521" s="153">
        <v>0.00889787906812105</v>
      </c>
      <c r="N521" s="153">
        <v>0.00886622687890028</v>
      </c>
      <c r="O521" s="153">
        <v>0.00586393395023139</v>
      </c>
      <c r="P521" s="153">
        <v>0.00410185959904179</v>
      </c>
      <c r="Q521" s="153">
        <v>0.00506921447684377</v>
      </c>
      <c r="R521" s="153">
        <v>0.00410091837860316</v>
      </c>
    </row>
    <row r="522" spans="1:18" ht="12.75">
      <c r="A522" s="14">
        <v>0.00902399243199282</v>
      </c>
      <c r="B522" s="14">
        <v>0.00902399225193796</v>
      </c>
      <c r="C522" s="14">
        <v>0.00902403114882724</v>
      </c>
      <c r="D522" s="14" t="s">
        <v>2033</v>
      </c>
      <c r="E522" s="14" t="s">
        <v>2034</v>
      </c>
      <c r="F522" s="14" t="s">
        <v>2035</v>
      </c>
      <c r="G522" s="153">
        <v>0.00902399243211691</v>
      </c>
      <c r="H522" s="153">
        <v>0.00886805983291105</v>
      </c>
      <c r="I522" s="153">
        <v>0.00889787906830141</v>
      </c>
      <c r="J522" s="153">
        <v>0.00886622687849861</v>
      </c>
      <c r="K522" s="153">
        <v>0.00902399243209774</v>
      </c>
      <c r="L522" s="153">
        <v>0.00886805983278224</v>
      </c>
      <c r="M522" s="153">
        <v>0.00889787906812056</v>
      </c>
      <c r="N522" s="153">
        <v>0.00886622687888703</v>
      </c>
      <c r="O522" s="153">
        <v>0.00586393395022636</v>
      </c>
      <c r="P522" s="153">
        <v>0.00410185959904477</v>
      </c>
      <c r="Q522" s="153">
        <v>0.00506921447655916</v>
      </c>
      <c r="R522" s="153">
        <v>0.00410091837860976</v>
      </c>
    </row>
    <row r="523" spans="1:18" ht="12.75">
      <c r="A523" s="14">
        <v>0.00551466105125344</v>
      </c>
      <c r="B523" s="14">
        <v>0</v>
      </c>
      <c r="C523" s="14">
        <v>0.00551470082671642</v>
      </c>
      <c r="D523" s="14" t="s">
        <v>2038</v>
      </c>
      <c r="E523" s="14" t="s">
        <v>2039</v>
      </c>
      <c r="F523" s="14" t="s">
        <v>2040</v>
      </c>
      <c r="G523" s="153">
        <v>0.00551466201461608</v>
      </c>
      <c r="H523" s="153">
        <v>0.00541936976385613</v>
      </c>
      <c r="I523" s="153">
        <v>0.00543759273013778</v>
      </c>
      <c r="J523" s="153">
        <v>0.00541824966659716</v>
      </c>
      <c r="K523" s="153">
        <v>0.00551466044110764</v>
      </c>
      <c r="L523" s="153">
        <v>0.00541936881717232</v>
      </c>
      <c r="M523" s="153">
        <v>0.00543759112189374</v>
      </c>
      <c r="N523" s="153">
        <v>0.00541824725958413</v>
      </c>
      <c r="O523" s="153">
        <v>0.00358351511736989</v>
      </c>
      <c r="P523" s="153">
        <v>0.00250669195316546</v>
      </c>
      <c r="Q523" s="153">
        <v>0.00309785324188369</v>
      </c>
      <c r="R523" s="153">
        <v>0.00250611675113379</v>
      </c>
    </row>
    <row r="524" spans="1:18" ht="12.75">
      <c r="A524" s="151">
        <v>9.90542080322863E-10</v>
      </c>
      <c r="B524" s="14">
        <v>0</v>
      </c>
      <c r="C524" s="14">
        <v>0.00551470082689718</v>
      </c>
      <c r="D524" s="14" t="s">
        <v>2043</v>
      </c>
      <c r="E524" s="14" t="s">
        <v>2044</v>
      </c>
      <c r="F524" s="14" t="s">
        <v>2045</v>
      </c>
      <c r="G524" s="153">
        <v>2.72997928619266E-11</v>
      </c>
      <c r="H524" s="153">
        <v>1.33984437938478E-10</v>
      </c>
      <c r="I524" s="153">
        <v>3.39281219937894E-11</v>
      </c>
      <c r="J524" s="153">
        <v>9.25373088219591E-11</v>
      </c>
      <c r="K524" s="153">
        <v>1.60079317168729E-09</v>
      </c>
      <c r="L524" s="153">
        <v>1.08053898642382E-09</v>
      </c>
      <c r="M524" s="153">
        <v>1.64197639404258E-09</v>
      </c>
      <c r="N524" s="153">
        <v>2.49994430253566E-09</v>
      </c>
      <c r="O524" s="153">
        <v>7.44396608720297E-11</v>
      </c>
      <c r="P524" s="153">
        <v>2.40061986566479E-11</v>
      </c>
      <c r="Q524" s="153">
        <v>4.93523363083208E-11</v>
      </c>
      <c r="R524" s="153">
        <v>3.57531084205308E-11</v>
      </c>
    </row>
    <row r="525" spans="1:18" ht="12.75">
      <c r="A525" s="14">
        <v>0</v>
      </c>
      <c r="B525" s="14">
        <v>0</v>
      </c>
      <c r="C525" s="14">
        <v>0</v>
      </c>
      <c r="D525" s="14" t="s">
        <v>2046</v>
      </c>
      <c r="F525" s="14" t="s">
        <v>2047</v>
      </c>
      <c r="G525" s="153">
        <v>0</v>
      </c>
      <c r="H525" s="153">
        <v>0</v>
      </c>
      <c r="I525" s="153">
        <v>0</v>
      </c>
      <c r="J525" s="153">
        <v>0</v>
      </c>
      <c r="K525" s="153">
        <v>0</v>
      </c>
      <c r="L525" s="153">
        <v>0</v>
      </c>
      <c r="M525" s="153">
        <v>0</v>
      </c>
      <c r="N525" s="153">
        <v>0</v>
      </c>
      <c r="O525" s="153">
        <v>0</v>
      </c>
      <c r="P525" s="153">
        <v>0</v>
      </c>
      <c r="Q525" s="153">
        <v>0</v>
      </c>
      <c r="R525" s="153">
        <v>0</v>
      </c>
    </row>
    <row r="526" spans="1:18" ht="12.75">
      <c r="A526" s="14">
        <v>0</v>
      </c>
      <c r="B526" s="14">
        <v>0</v>
      </c>
      <c r="C526" s="14">
        <v>0</v>
      </c>
      <c r="D526" s="14" t="s">
        <v>2048</v>
      </c>
      <c r="F526" s="14" t="s">
        <v>2049</v>
      </c>
      <c r="G526" s="153">
        <v>0</v>
      </c>
      <c r="H526" s="153">
        <v>0</v>
      </c>
      <c r="I526" s="153">
        <v>0</v>
      </c>
      <c r="J526" s="153">
        <v>0</v>
      </c>
      <c r="K526" s="153">
        <v>0</v>
      </c>
      <c r="L526" s="153">
        <v>0</v>
      </c>
      <c r="M526" s="153">
        <v>0</v>
      </c>
      <c r="N526" s="153">
        <v>0</v>
      </c>
      <c r="O526" s="153">
        <v>0</v>
      </c>
      <c r="P526" s="153">
        <v>0</v>
      </c>
      <c r="Q526" s="153">
        <v>0</v>
      </c>
      <c r="R526" s="153">
        <v>0</v>
      </c>
    </row>
    <row r="527" spans="1:18" ht="12.75">
      <c r="A527" s="14">
        <v>0</v>
      </c>
      <c r="B527" s="14">
        <v>0</v>
      </c>
      <c r="C527" s="14">
        <v>0</v>
      </c>
      <c r="D527" s="14" t="s">
        <v>2050</v>
      </c>
      <c r="F527" s="14" t="s">
        <v>2051</v>
      </c>
      <c r="G527" s="153">
        <v>0</v>
      </c>
      <c r="H527" s="153">
        <v>0</v>
      </c>
      <c r="I527" s="153">
        <v>0</v>
      </c>
      <c r="J527" s="153">
        <v>0</v>
      </c>
      <c r="K527" s="153">
        <v>0</v>
      </c>
      <c r="L527" s="153">
        <v>0</v>
      </c>
      <c r="M527" s="153">
        <v>0</v>
      </c>
      <c r="N527" s="153">
        <v>0</v>
      </c>
      <c r="O527" s="153">
        <v>0</v>
      </c>
      <c r="P527" s="153">
        <v>0</v>
      </c>
      <c r="Q527" s="153">
        <v>0</v>
      </c>
      <c r="R527" s="153">
        <v>0</v>
      </c>
    </row>
    <row r="528" spans="1:18" ht="12.75">
      <c r="A528" s="14">
        <v>0.00451199622406271</v>
      </c>
      <c r="B528" s="14">
        <v>0.00451199612596898</v>
      </c>
      <c r="C528" s="14">
        <v>982.46922133871</v>
      </c>
      <c r="D528" s="14" t="s">
        <v>2052</v>
      </c>
      <c r="E528" s="14" t="s">
        <v>2053</v>
      </c>
      <c r="F528" s="14" t="s">
        <v>2054</v>
      </c>
      <c r="G528" s="153">
        <v>0.00451199621637549</v>
      </c>
      <c r="H528" s="153">
        <v>0.00443402991885769</v>
      </c>
      <c r="I528" s="153">
        <v>0.00444893953477564</v>
      </c>
      <c r="J528" s="153">
        <v>0.00443311344060586</v>
      </c>
      <c r="K528" s="153">
        <v>0.00451199623170218</v>
      </c>
      <c r="L528" s="153">
        <v>0.00443402992709635</v>
      </c>
      <c r="M528" s="153">
        <v>0.0044489395494867</v>
      </c>
      <c r="N528" s="153">
        <v>0.00443311346278871</v>
      </c>
      <c r="O528" s="153">
        <v>0.00293196697508175</v>
      </c>
      <c r="P528" s="153">
        <v>0.00205092979955499</v>
      </c>
      <c r="Q528" s="153">
        <v>0.00253460723842027</v>
      </c>
      <c r="R528" s="153">
        <v>0.00205045918942609</v>
      </c>
    </row>
    <row r="529" spans="1:18" ht="12.75">
      <c r="A529" s="14">
        <v>0.00451199622406475</v>
      </c>
      <c r="B529" s="14">
        <v>0.00451199612596898</v>
      </c>
      <c r="C529" s="14">
        <v>982.469221338733</v>
      </c>
      <c r="D529" s="14" t="s">
        <v>2056</v>
      </c>
      <c r="E529" s="14" t="s">
        <v>1643</v>
      </c>
      <c r="F529" s="14" t="s">
        <v>2057</v>
      </c>
      <c r="G529" s="153">
        <v>0.00451199621636968</v>
      </c>
      <c r="H529" s="153">
        <v>0.00443402991890721</v>
      </c>
      <c r="I529" s="153">
        <v>0.00444893953477066</v>
      </c>
      <c r="J529" s="153">
        <v>0.00443311344060585</v>
      </c>
      <c r="K529" s="153">
        <v>0.00451199623170177</v>
      </c>
      <c r="L529" s="153">
        <v>0.0044340299270894</v>
      </c>
      <c r="M529" s="153">
        <v>0.00444893954948723</v>
      </c>
      <c r="N529" s="153">
        <v>0.00443311346270321</v>
      </c>
      <c r="O529" s="153">
        <v>0.00293196697508766</v>
      </c>
      <c r="P529" s="153">
        <v>0.00205092979955073</v>
      </c>
      <c r="Q529" s="153">
        <v>0.0025346072384785</v>
      </c>
      <c r="R529" s="153">
        <v>0.00205045918941053</v>
      </c>
    </row>
    <row r="530" spans="1:18" ht="12.75">
      <c r="A530" s="14">
        <v>0</v>
      </c>
      <c r="B530" s="14">
        <v>0</v>
      </c>
      <c r="C530" s="14">
        <v>0</v>
      </c>
      <c r="D530" s="14" t="s">
        <v>2059</v>
      </c>
      <c r="F530" s="14" t="s">
        <v>2060</v>
      </c>
      <c r="G530" s="153">
        <v>0</v>
      </c>
      <c r="H530" s="153">
        <v>0</v>
      </c>
      <c r="I530" s="153">
        <v>0</v>
      </c>
      <c r="J530" s="153">
        <v>0</v>
      </c>
      <c r="K530" s="153">
        <v>0</v>
      </c>
      <c r="L530" s="153">
        <v>0</v>
      </c>
      <c r="M530" s="153">
        <v>0</v>
      </c>
      <c r="N530" s="153">
        <v>0</v>
      </c>
      <c r="O530" s="153">
        <v>0</v>
      </c>
      <c r="P530" s="153">
        <v>0</v>
      </c>
      <c r="Q530" s="153">
        <v>0</v>
      </c>
      <c r="R530" s="153">
        <v>0</v>
      </c>
    </row>
    <row r="531" spans="1:18" ht="12.75">
      <c r="A531" s="14">
        <v>0</v>
      </c>
      <c r="B531" s="14">
        <v>0</v>
      </c>
      <c r="C531" s="14">
        <v>0</v>
      </c>
      <c r="D531" s="14" t="s">
        <v>2063</v>
      </c>
      <c r="F531" s="14" t="s">
        <v>2064</v>
      </c>
      <c r="G531" s="153">
        <v>0</v>
      </c>
      <c r="H531" s="153">
        <v>0</v>
      </c>
      <c r="I531" s="153">
        <v>0</v>
      </c>
      <c r="J531" s="153">
        <v>0</v>
      </c>
      <c r="K531" s="153">
        <v>0</v>
      </c>
      <c r="L531" s="153">
        <v>0</v>
      </c>
      <c r="M531" s="153">
        <v>0</v>
      </c>
      <c r="N531" s="153">
        <v>0</v>
      </c>
      <c r="O531" s="153">
        <v>0</v>
      </c>
      <c r="P531" s="153">
        <v>0</v>
      </c>
      <c r="Q531" s="153">
        <v>0</v>
      </c>
      <c r="R531" s="153">
        <v>0</v>
      </c>
    </row>
    <row r="532" spans="1:18" ht="12.75">
      <c r="A532" s="151">
        <v>8.63220852576831E-12</v>
      </c>
      <c r="B532" s="14">
        <v>0</v>
      </c>
      <c r="C532" s="14">
        <v>491.2323546713</v>
      </c>
      <c r="D532" s="14" t="s">
        <v>2065</v>
      </c>
      <c r="F532" s="14" t="s">
        <v>2066</v>
      </c>
      <c r="G532" s="153">
        <v>3.69184259646903E-13</v>
      </c>
      <c r="H532" s="153">
        <v>2.17707754259747E-12</v>
      </c>
      <c r="I532" s="153">
        <v>6.31290394342017E-13</v>
      </c>
      <c r="J532" s="153">
        <v>1.42089021715335E-12</v>
      </c>
      <c r="K532" s="153">
        <v>1.55133803087301E-11</v>
      </c>
      <c r="L532" s="153">
        <v>9.97742252414405E-12</v>
      </c>
      <c r="M532" s="153">
        <v>1.50711198437369E-11</v>
      </c>
      <c r="N532" s="153">
        <v>2.32924707922476E-11</v>
      </c>
      <c r="O532" s="153">
        <v>1.27013825111926E-15</v>
      </c>
      <c r="P532" s="153">
        <v>2.87410648099426E-16</v>
      </c>
      <c r="Q532" s="153">
        <v>1.09811647798975E-15</v>
      </c>
      <c r="R532" s="153">
        <v>2.40260771837612E-16</v>
      </c>
    </row>
    <row r="533" spans="1:18" ht="12.75">
      <c r="A533" s="151">
        <v>8.63220852576831E-12</v>
      </c>
      <c r="B533" s="14">
        <v>0</v>
      </c>
      <c r="C533" s="14">
        <v>491.232354671295</v>
      </c>
      <c r="D533" s="14" t="s">
        <v>2067</v>
      </c>
      <c r="F533" s="14" t="s">
        <v>2068</v>
      </c>
      <c r="G533" s="153">
        <v>3.69184259646903E-13</v>
      </c>
      <c r="H533" s="153">
        <v>2.17707754259747E-12</v>
      </c>
      <c r="I533" s="153">
        <v>6.31290394342017E-13</v>
      </c>
      <c r="J533" s="153">
        <v>1.42089021715335E-12</v>
      </c>
      <c r="K533" s="153">
        <v>1.55133803087301E-11</v>
      </c>
      <c r="L533" s="153">
        <v>9.97742252414405E-12</v>
      </c>
      <c r="M533" s="153">
        <v>1.50711198437369E-11</v>
      </c>
      <c r="N533" s="153">
        <v>2.32924707922476E-11</v>
      </c>
      <c r="O533" s="153">
        <v>1.27013825111926E-15</v>
      </c>
      <c r="P533" s="153">
        <v>2.87410648099426E-16</v>
      </c>
      <c r="Q533" s="153">
        <v>1.09811647798975E-15</v>
      </c>
      <c r="R533" s="153">
        <v>2.40260771837612E-16</v>
      </c>
    </row>
    <row r="534" spans="1:18" ht="12.75">
      <c r="A534" s="14">
        <v>0</v>
      </c>
      <c r="B534" s="14">
        <v>0</v>
      </c>
      <c r="C534" s="14">
        <v>0</v>
      </c>
      <c r="D534" s="14" t="s">
        <v>2069</v>
      </c>
      <c r="E534" s="14" t="s">
        <v>2070</v>
      </c>
      <c r="F534" s="14" t="s">
        <v>2071</v>
      </c>
      <c r="G534" s="153">
        <v>0</v>
      </c>
      <c r="H534" s="153">
        <v>0</v>
      </c>
      <c r="I534" s="153">
        <v>0</v>
      </c>
      <c r="J534" s="153">
        <v>0</v>
      </c>
      <c r="K534" s="153">
        <v>0</v>
      </c>
      <c r="L534" s="153">
        <v>0</v>
      </c>
      <c r="M534" s="153">
        <v>0</v>
      </c>
      <c r="N534" s="153">
        <v>0</v>
      </c>
      <c r="O534" s="153">
        <v>0</v>
      </c>
      <c r="P534" s="153">
        <v>0</v>
      </c>
      <c r="Q534" s="153">
        <v>0</v>
      </c>
      <c r="R534" s="153">
        <v>0</v>
      </c>
    </row>
    <row r="535" spans="1:18" ht="12.75">
      <c r="A535" s="14">
        <v>-0.00731097456286988</v>
      </c>
      <c r="B535" s="14">
        <v>-1000</v>
      </c>
      <c r="C535" s="14">
        <v>407.563721985864</v>
      </c>
      <c r="D535" s="14" t="s">
        <v>2072</v>
      </c>
      <c r="E535" s="14" t="s">
        <v>2073</v>
      </c>
      <c r="F535" s="14" t="s">
        <v>2074</v>
      </c>
      <c r="G535" s="153">
        <v>-0.0222191468949404</v>
      </c>
      <c r="H535" s="153">
        <v>-0.0446489098142137</v>
      </c>
      <c r="I535" s="153">
        <v>-0.0452191621737938</v>
      </c>
      <c r="J535" s="153">
        <v>-0.0446880725652363</v>
      </c>
      <c r="K535" s="153">
        <v>-0.00731097673462954</v>
      </c>
      <c r="L535" s="153">
        <v>-0.00711082661030104</v>
      </c>
      <c r="M535" s="153">
        <v>-0.0070155212595182</v>
      </c>
      <c r="N535" s="153">
        <v>-0.00710936444318122</v>
      </c>
      <c r="O535" s="153">
        <v>-0.480662364096247</v>
      </c>
      <c r="P535" s="153">
        <v>-0.458662656423484</v>
      </c>
      <c r="Q535" s="153">
        <v>-0.436631601932504</v>
      </c>
      <c r="R535" s="153">
        <v>-0.458803565749349</v>
      </c>
    </row>
    <row r="536" spans="1:18" ht="12.75">
      <c r="A536" s="151">
        <v>4.20641299569979E-12</v>
      </c>
      <c r="B536" s="14">
        <v>0</v>
      </c>
      <c r="C536" s="14">
        <v>424.31141448348</v>
      </c>
      <c r="D536" s="14" t="s">
        <v>2076</v>
      </c>
      <c r="E536" s="14" t="s">
        <v>2077</v>
      </c>
      <c r="F536" s="14" t="s">
        <v>2078</v>
      </c>
      <c r="G536" s="153">
        <v>2.27373675443232E-13</v>
      </c>
      <c r="H536" s="153">
        <v>1.13686837721616E-12</v>
      </c>
      <c r="I536" s="153">
        <v>3.41060513164848E-13</v>
      </c>
      <c r="J536" s="153">
        <v>7.95807864051312E-13</v>
      </c>
      <c r="K536" s="153">
        <v>8.18545231595635E-12</v>
      </c>
      <c r="L536" s="153">
        <v>5.11590769747272E-12</v>
      </c>
      <c r="M536" s="153">
        <v>7.8443918027915E-12</v>
      </c>
      <c r="N536" s="153">
        <v>1.21644916362129E-11</v>
      </c>
      <c r="O536" s="153">
        <v>0</v>
      </c>
      <c r="P536" s="153">
        <v>0</v>
      </c>
      <c r="Q536" s="153">
        <v>0</v>
      </c>
      <c r="R536" s="153">
        <v>0</v>
      </c>
    </row>
    <row r="537" spans="1:18" ht="12.75">
      <c r="A537" s="14">
        <v>0</v>
      </c>
      <c r="B537" s="14">
        <v>0</v>
      </c>
      <c r="C537" s="14">
        <v>0</v>
      </c>
      <c r="D537" s="14" t="s">
        <v>2081</v>
      </c>
      <c r="E537" s="14" t="s">
        <v>2077</v>
      </c>
      <c r="F537" s="14" t="s">
        <v>2082</v>
      </c>
      <c r="G537" s="153">
        <v>0</v>
      </c>
      <c r="H537" s="153">
        <v>0</v>
      </c>
      <c r="I537" s="153">
        <v>0</v>
      </c>
      <c r="J537" s="153">
        <v>0</v>
      </c>
      <c r="K537" s="153">
        <v>0</v>
      </c>
      <c r="L537" s="153">
        <v>0</v>
      </c>
      <c r="M537" s="153">
        <v>0</v>
      </c>
      <c r="N537" s="153">
        <v>0</v>
      </c>
      <c r="O537" s="153">
        <v>0</v>
      </c>
      <c r="P537" s="153">
        <v>0</v>
      </c>
      <c r="Q537" s="153">
        <v>0</v>
      </c>
      <c r="R537" s="153">
        <v>0</v>
      </c>
    </row>
    <row r="538" spans="1:18" ht="12.75">
      <c r="A538" s="14">
        <v>0</v>
      </c>
      <c r="B538" s="14">
        <v>0</v>
      </c>
      <c r="C538" s="14">
        <v>0</v>
      </c>
      <c r="D538" s="14" t="s">
        <v>2084</v>
      </c>
      <c r="E538" s="14" t="s">
        <v>2077</v>
      </c>
      <c r="F538" s="14" t="s">
        <v>2085</v>
      </c>
      <c r="G538" s="153">
        <v>0</v>
      </c>
      <c r="H538" s="153">
        <v>0</v>
      </c>
      <c r="I538" s="153">
        <v>0</v>
      </c>
      <c r="J538" s="153">
        <v>0</v>
      </c>
      <c r="K538" s="153">
        <v>0</v>
      </c>
      <c r="L538" s="153">
        <v>0</v>
      </c>
      <c r="M538" s="153">
        <v>0</v>
      </c>
      <c r="N538" s="153">
        <v>0</v>
      </c>
      <c r="O538" s="153">
        <v>0</v>
      </c>
      <c r="P538" s="153">
        <v>0</v>
      </c>
      <c r="Q538" s="153">
        <v>0</v>
      </c>
      <c r="R538" s="153">
        <v>0</v>
      </c>
    </row>
    <row r="539" spans="1:18" ht="12.75">
      <c r="A539" s="14">
        <v>0</v>
      </c>
      <c r="B539" s="14">
        <v>0</v>
      </c>
      <c r="C539" s="14">
        <v>0</v>
      </c>
      <c r="D539" s="14" t="s">
        <v>2086</v>
      </c>
      <c r="E539" s="14" t="s">
        <v>2077</v>
      </c>
      <c r="F539" s="14" t="s">
        <v>2087</v>
      </c>
      <c r="G539" s="153">
        <v>0</v>
      </c>
      <c r="H539" s="153">
        <v>0</v>
      </c>
      <c r="I539" s="153">
        <v>0</v>
      </c>
      <c r="J539" s="153">
        <v>0</v>
      </c>
      <c r="K539" s="153">
        <v>0</v>
      </c>
      <c r="L539" s="153">
        <v>0</v>
      </c>
      <c r="M539" s="153">
        <v>0</v>
      </c>
      <c r="N539" s="153">
        <v>0</v>
      </c>
      <c r="O539" s="153">
        <v>0</v>
      </c>
      <c r="P539" s="153">
        <v>0</v>
      </c>
      <c r="Q539" s="153">
        <v>0</v>
      </c>
      <c r="R539" s="153">
        <v>0</v>
      </c>
    </row>
    <row r="540" spans="1:18" ht="12.75">
      <c r="A540" s="151">
        <v>4.20641299569979E-12</v>
      </c>
      <c r="B540" s="14">
        <v>0</v>
      </c>
      <c r="C540" s="14">
        <v>424.311414483481</v>
      </c>
      <c r="D540" s="14" t="s">
        <v>2088</v>
      </c>
      <c r="E540" s="14" t="s">
        <v>2089</v>
      </c>
      <c r="F540" s="14" t="s">
        <v>2090</v>
      </c>
      <c r="G540" s="153">
        <v>2.27373675443232E-13</v>
      </c>
      <c r="H540" s="153">
        <v>1.13686837721616E-12</v>
      </c>
      <c r="I540" s="153">
        <v>3.41060513164848E-13</v>
      </c>
      <c r="J540" s="153">
        <v>7.95807864051312E-13</v>
      </c>
      <c r="K540" s="153">
        <v>8.18545231595635E-12</v>
      </c>
      <c r="L540" s="153">
        <v>5.11590769747272E-12</v>
      </c>
      <c r="M540" s="153">
        <v>7.8443918027915E-12</v>
      </c>
      <c r="N540" s="153">
        <v>1.21644916362129E-11</v>
      </c>
      <c r="O540" s="153">
        <v>0</v>
      </c>
      <c r="P540" s="153">
        <v>0</v>
      </c>
      <c r="Q540" s="153">
        <v>0</v>
      </c>
      <c r="R540" s="153">
        <v>0</v>
      </c>
    </row>
    <row r="541" spans="1:18" ht="12.75">
      <c r="A541" s="14">
        <v>0</v>
      </c>
      <c r="B541" s="14">
        <v>0</v>
      </c>
      <c r="C541" s="14">
        <v>0</v>
      </c>
      <c r="D541" s="14" t="s">
        <v>2093</v>
      </c>
      <c r="E541" s="14" t="s">
        <v>2094</v>
      </c>
      <c r="F541" s="14" t="s">
        <v>2095</v>
      </c>
      <c r="G541" s="153">
        <v>0</v>
      </c>
      <c r="H541" s="153">
        <v>0</v>
      </c>
      <c r="I541" s="153">
        <v>0</v>
      </c>
      <c r="J541" s="153">
        <v>0</v>
      </c>
      <c r="K541" s="153">
        <v>0</v>
      </c>
      <c r="L541" s="153">
        <v>0</v>
      </c>
      <c r="M541" s="153">
        <v>0</v>
      </c>
      <c r="N541" s="153">
        <v>0</v>
      </c>
      <c r="O541" s="153">
        <v>0</v>
      </c>
      <c r="P541" s="153">
        <v>0</v>
      </c>
      <c r="Q541" s="153">
        <v>0</v>
      </c>
      <c r="R541" s="153">
        <v>0</v>
      </c>
    </row>
    <row r="542" spans="1:18" ht="12.75">
      <c r="A542" s="151">
        <v>4.22761720127082E-12</v>
      </c>
      <c r="B542" s="14">
        <v>0</v>
      </c>
      <c r="C542" s="14">
        <v>424.311414483479</v>
      </c>
      <c r="D542" s="14" t="s">
        <v>2096</v>
      </c>
      <c r="E542" s="14" t="s">
        <v>2097</v>
      </c>
      <c r="F542" s="14" t="s">
        <v>2098</v>
      </c>
      <c r="G542" s="153">
        <v>2.21773798653674E-13</v>
      </c>
      <c r="H542" s="153">
        <v>1.18018444400498E-12</v>
      </c>
      <c r="I542" s="153">
        <v>3.08009120673328E-13</v>
      </c>
      <c r="J542" s="153">
        <v>7.87819903167303E-13</v>
      </c>
      <c r="K542" s="153">
        <v>8.2210938476452E-12</v>
      </c>
      <c r="L542" s="153">
        <v>5.17190519895622E-12</v>
      </c>
      <c r="M542" s="153">
        <v>7.86496795984299E-12</v>
      </c>
      <c r="N542" s="153">
        <v>1.2150565336121E-11</v>
      </c>
      <c r="O542" s="153">
        <v>1.27026823461935E-15</v>
      </c>
      <c r="P542" s="153">
        <v>2.87352342917233E-16</v>
      </c>
      <c r="Q542" s="153">
        <v>1.09776913713436E-15</v>
      </c>
      <c r="R542" s="153">
        <v>2.40229188528381E-16</v>
      </c>
    </row>
    <row r="543" spans="1:18" ht="12.75">
      <c r="A543" s="151">
        <v>0.000330431927790919</v>
      </c>
      <c r="B543" s="14">
        <v>0</v>
      </c>
      <c r="C543" s="14">
        <v>1000</v>
      </c>
      <c r="D543" s="14" t="s">
        <v>2101</v>
      </c>
      <c r="E543" s="14" t="s">
        <v>2102</v>
      </c>
      <c r="F543" s="14" t="s">
        <v>2103</v>
      </c>
      <c r="G543" s="153">
        <v>0.00530367293597302</v>
      </c>
      <c r="H543" s="153">
        <v>0.0128411501506938</v>
      </c>
      <c r="I543" s="153">
        <v>0.013064103242258</v>
      </c>
      <c r="J543" s="153">
        <v>0.0128546206347937</v>
      </c>
      <c r="K543" s="153">
        <v>0.000320334870952941</v>
      </c>
      <c r="L543" s="153">
        <v>0.000302234472356134</v>
      </c>
      <c r="M543" s="153">
        <v>0.000317983870500927</v>
      </c>
      <c r="N543" s="153">
        <v>0.000323289245508344</v>
      </c>
      <c r="O543" s="153">
        <v>0.100296323816596</v>
      </c>
      <c r="P543" s="153">
        <v>0.110773078139598</v>
      </c>
      <c r="Q543" s="153">
        <v>0.0962159520103567</v>
      </c>
      <c r="R543" s="153">
        <v>0.110779141271012</v>
      </c>
    </row>
    <row r="544" spans="1:18" ht="12.75">
      <c r="A544" s="151">
        <v>0.000170900985040134</v>
      </c>
      <c r="B544" s="14">
        <v>-999.999498667097</v>
      </c>
      <c r="C544" s="151">
        <v>0.000501332912904217</v>
      </c>
      <c r="D544" s="14" t="s">
        <v>2106</v>
      </c>
      <c r="E544" s="14" t="s">
        <v>2102</v>
      </c>
      <c r="F544" s="14" t="s">
        <v>2107</v>
      </c>
      <c r="G544" s="153">
        <v>-0.00480234002304769</v>
      </c>
      <c r="H544" s="153">
        <v>-0.0123484801594031</v>
      </c>
      <c r="I544" s="153">
        <v>-0.0125697766274015</v>
      </c>
      <c r="J544" s="153">
        <v>-0.0123620524749412</v>
      </c>
      <c r="K544" s="153">
        <v>0.00018099804196936</v>
      </c>
      <c r="L544" s="153">
        <v>0.000190435518447884</v>
      </c>
      <c r="M544" s="153">
        <v>0.000176342744339308</v>
      </c>
      <c r="N544" s="153">
        <v>0.000169278914427195</v>
      </c>
      <c r="O544" s="153">
        <v>-0.0999705497082459</v>
      </c>
      <c r="P544" s="153">
        <v>-0.110545197050782</v>
      </c>
      <c r="Q544" s="153">
        <v>-0.0959343289828211</v>
      </c>
      <c r="R544" s="153">
        <v>-0.110551312472125</v>
      </c>
    </row>
    <row r="545" spans="1:18" ht="12.75">
      <c r="A545" s="151">
        <v>0.000170901678761925</v>
      </c>
      <c r="B545" s="14">
        <v>0</v>
      </c>
      <c r="C545" s="14">
        <v>1000</v>
      </c>
      <c r="D545" s="14" t="s">
        <v>2108</v>
      </c>
      <c r="E545" s="14" t="s">
        <v>2102</v>
      </c>
      <c r="F545" s="14" t="s">
        <v>2109</v>
      </c>
      <c r="G545" s="153">
        <v>0.0101058330805475</v>
      </c>
      <c r="H545" s="153">
        <v>0.0251896039975984</v>
      </c>
      <c r="I545" s="153">
        <v>0.0256338668856669</v>
      </c>
      <c r="J545" s="153">
        <v>0.0252166641871457</v>
      </c>
      <c r="K545" s="153">
        <v>0.000181000910171377</v>
      </c>
      <c r="L545" s="153">
        <v>0.000190436417907473</v>
      </c>
      <c r="M545" s="153">
        <v>0.000176345246157155</v>
      </c>
      <c r="N545" s="153">
        <v>0.000169287307356723</v>
      </c>
      <c r="O545" s="153">
        <v>0.200266873424493</v>
      </c>
      <c r="P545" s="153">
        <v>0.221318275112799</v>
      </c>
      <c r="Q545" s="153">
        <v>0.192150280977279</v>
      </c>
      <c r="R545" s="153">
        <v>0.221330453608776</v>
      </c>
    </row>
    <row r="546" spans="1:18" ht="12.75">
      <c r="A546" s="151">
        <v>6.93704929234982E-10</v>
      </c>
      <c r="B546" s="14">
        <v>0</v>
      </c>
      <c r="C546" s="14">
        <v>1000</v>
      </c>
      <c r="D546" s="14" t="s">
        <v>2111</v>
      </c>
      <c r="F546" s="14" t="s">
        <v>2112</v>
      </c>
      <c r="G546" s="153">
        <v>0.0149081731036693</v>
      </c>
      <c r="H546" s="153">
        <v>0.0375380841573221</v>
      </c>
      <c r="I546" s="153">
        <v>0.0382036435130216</v>
      </c>
      <c r="J546" s="153">
        <v>0.0375787166620302</v>
      </c>
      <c r="K546" s="153">
        <v>2.86823902898421E-09</v>
      </c>
      <c r="L546" s="153">
        <v>8.99539563158507E-10</v>
      </c>
      <c r="M546" s="153">
        <v>2.50176522758742E-09</v>
      </c>
      <c r="N546" s="153">
        <v>8.39289833431269E-09</v>
      </c>
      <c r="O546" s="153">
        <v>0.300237423132751</v>
      </c>
      <c r="P546" s="153">
        <v>0.331863472163558</v>
      </c>
      <c r="Q546" s="153">
        <v>0.288084609960338</v>
      </c>
      <c r="R546" s="153">
        <v>0.331881766080914</v>
      </c>
    </row>
    <row r="547" spans="1:18" ht="12.75">
      <c r="A547" s="151">
        <v>1.78652970475532E-11</v>
      </c>
      <c r="B547" s="14">
        <v>0</v>
      </c>
      <c r="C547" s="14">
        <v>982.464709342596</v>
      </c>
      <c r="D547" s="14" t="s">
        <v>2115</v>
      </c>
      <c r="E547" s="14" t="s">
        <v>2116</v>
      </c>
      <c r="F547" s="14" t="s">
        <v>2117</v>
      </c>
      <c r="G547" s="153">
        <v>8.38786261906689E-13</v>
      </c>
      <c r="H547" s="153">
        <v>4.94227013809694E-12</v>
      </c>
      <c r="I547" s="153">
        <v>1.42255691060491E-12</v>
      </c>
      <c r="J547" s="153">
        <v>3.23244411617768E-12</v>
      </c>
      <c r="K547" s="153">
        <v>3.28837076161849E-11</v>
      </c>
      <c r="L547" s="153">
        <v>2.11730049042272E-11</v>
      </c>
      <c r="M547" s="153">
        <v>3.20173162238579E-11</v>
      </c>
      <c r="N547" s="153">
        <v>4.94983778976095E-11</v>
      </c>
      <c r="O547" s="153">
        <v>2.54165050071817E-15</v>
      </c>
      <c r="P547" s="153">
        <v>5.75023404226222E-16</v>
      </c>
      <c r="Q547" s="153">
        <v>2.19775550937609E-15</v>
      </c>
      <c r="R547" s="153">
        <v>4.80637743877394E-16</v>
      </c>
    </row>
    <row r="548" spans="1:18" ht="12.75">
      <c r="A548" s="14">
        <v>0</v>
      </c>
      <c r="B548" s="14">
        <v>0</v>
      </c>
      <c r="C548" s="14">
        <v>0</v>
      </c>
      <c r="D548" s="14" t="s">
        <v>2119</v>
      </c>
      <c r="E548" s="14" t="s">
        <v>2120</v>
      </c>
      <c r="F548" s="14" t="s">
        <v>2121</v>
      </c>
      <c r="G548" s="153">
        <v>0</v>
      </c>
      <c r="H548" s="153">
        <v>0</v>
      </c>
      <c r="I548" s="153">
        <v>0</v>
      </c>
      <c r="J548" s="153">
        <v>0</v>
      </c>
      <c r="K548" s="153">
        <v>0</v>
      </c>
      <c r="L548" s="153">
        <v>0</v>
      </c>
      <c r="M548" s="153">
        <v>0</v>
      </c>
      <c r="N548" s="153">
        <v>0</v>
      </c>
      <c r="O548" s="153">
        <v>0</v>
      </c>
      <c r="P548" s="153">
        <v>0</v>
      </c>
      <c r="Q548" s="153">
        <v>0</v>
      </c>
      <c r="R548" s="153">
        <v>0</v>
      </c>
    </row>
    <row r="549" spans="1:18" ht="12.75">
      <c r="A549" s="14">
        <v>-0.00651732786752745</v>
      </c>
      <c r="B549" s="14">
        <v>-0.00651733162715117</v>
      </c>
      <c r="C549" s="14">
        <v>-0.0065173277375834</v>
      </c>
      <c r="D549" s="14" t="s">
        <v>2123</v>
      </c>
      <c r="E549" s="14" t="s">
        <v>2124</v>
      </c>
      <c r="F549" s="14" t="s">
        <v>2125</v>
      </c>
      <c r="G549" s="153">
        <v>-0.00651732786752745</v>
      </c>
      <c r="H549" s="153">
        <v>-0.00706202755009144</v>
      </c>
      <c r="I549" s="153">
        <v>-0.00708577392344977</v>
      </c>
      <c r="J549" s="153">
        <v>-0.00706056788749265</v>
      </c>
      <c r="K549" s="153">
        <v>-0.00651732786764114</v>
      </c>
      <c r="L549" s="153">
        <v>-0.00706202754997775</v>
      </c>
      <c r="M549" s="153">
        <v>-0.00708577392344977</v>
      </c>
      <c r="N549" s="153">
        <v>-0.00706056788772002</v>
      </c>
      <c r="O549" s="153">
        <v>-0.00423506340848689</v>
      </c>
      <c r="P549" s="153">
        <v>-0.004419621532179</v>
      </c>
      <c r="Q549" s="153">
        <v>-0.00407109304410369</v>
      </c>
      <c r="R549" s="153">
        <v>-0.00441860739761068</v>
      </c>
    </row>
    <row r="550" spans="1:18" ht="12.75">
      <c r="A550" s="14">
        <v>0.00651732786749144</v>
      </c>
      <c r="B550" s="14">
        <v>0.00651732773753942</v>
      </c>
      <c r="C550" s="14">
        <v>0.00651733162849967</v>
      </c>
      <c r="D550" s="14" t="s">
        <v>2127</v>
      </c>
      <c r="F550" s="14" t="s">
        <v>2128</v>
      </c>
      <c r="G550" s="153">
        <v>0.00651732786754109</v>
      </c>
      <c r="H550" s="153">
        <v>0.00706202755014769</v>
      </c>
      <c r="I550" s="153">
        <v>0.00708577392336121</v>
      </c>
      <c r="J550" s="153">
        <v>0.00706056788745502</v>
      </c>
      <c r="K550" s="153">
        <v>0.00651732786754375</v>
      </c>
      <c r="L550" s="153">
        <v>0.00706202754999543</v>
      </c>
      <c r="M550" s="153">
        <v>0.00708577392341252</v>
      </c>
      <c r="N550" s="153">
        <v>0.00706056788765245</v>
      </c>
      <c r="O550" s="153">
        <v>0.004235063408427</v>
      </c>
      <c r="P550" s="153">
        <v>0.0044196215322555</v>
      </c>
      <c r="Q550" s="153">
        <v>0.0040710930438548</v>
      </c>
      <c r="R550" s="153">
        <v>0.00441860739766062</v>
      </c>
    </row>
    <row r="551" spans="1:18" ht="12.75">
      <c r="A551" s="14">
        <v>0.00651732786759426</v>
      </c>
      <c r="B551" s="14">
        <v>0.00651732773755375</v>
      </c>
      <c r="C551" s="14">
        <v>0.00651733162753489</v>
      </c>
      <c r="D551" s="14" t="s">
        <v>2131</v>
      </c>
      <c r="F551" s="14" t="s">
        <v>2132</v>
      </c>
      <c r="G551" s="153">
        <v>0.00651732786755486</v>
      </c>
      <c r="H551" s="153">
        <v>0.0070620275502043</v>
      </c>
      <c r="I551" s="153">
        <v>0.00708577392340405</v>
      </c>
      <c r="J551" s="153">
        <v>0.00706056788745501</v>
      </c>
      <c r="K551" s="153">
        <v>0.0065173278675455</v>
      </c>
      <c r="L551" s="153">
        <v>0.00706202754998159</v>
      </c>
      <c r="M551" s="153">
        <v>0.00708577392341428</v>
      </c>
      <c r="N551" s="153">
        <v>0.00706056788759543</v>
      </c>
      <c r="O551" s="153">
        <v>0.00423506340842017</v>
      </c>
      <c r="P551" s="153">
        <v>0.0044196215322776</v>
      </c>
      <c r="Q551" s="153">
        <v>0.00407109304340902</v>
      </c>
      <c r="R551" s="153">
        <v>0.00441860739766233</v>
      </c>
    </row>
    <row r="552" spans="1:18" ht="12.75">
      <c r="A552" s="14">
        <v>0.00651732786751468</v>
      </c>
      <c r="B552" s="14">
        <v>0.00651732773753942</v>
      </c>
      <c r="C552" s="14">
        <v>0.0065173316269238</v>
      </c>
      <c r="D552" s="14" t="s">
        <v>2135</v>
      </c>
      <c r="F552" s="14" t="s">
        <v>2136</v>
      </c>
      <c r="G552" s="153">
        <v>0.00651732786753495</v>
      </c>
      <c r="H552" s="153">
        <v>0.00706202755027284</v>
      </c>
      <c r="I552" s="153">
        <v>0.00708577392336193</v>
      </c>
      <c r="J552" s="153">
        <v>0.00706056788745501</v>
      </c>
      <c r="K552" s="153">
        <v>0.00651732786754509</v>
      </c>
      <c r="L552" s="153">
        <v>0.00706202755000677</v>
      </c>
      <c r="M552" s="153">
        <v>0.00708577392341459</v>
      </c>
      <c r="N552" s="153">
        <v>0.00706056788758908</v>
      </c>
      <c r="O552" s="153">
        <v>0.00423506340842805</v>
      </c>
      <c r="P552" s="153">
        <v>0.00441962153225377</v>
      </c>
      <c r="Q552" s="153">
        <v>0.00407109304323382</v>
      </c>
      <c r="R552" s="153">
        <v>0.0044186073976535</v>
      </c>
    </row>
    <row r="553" spans="1:18" ht="12.75">
      <c r="A553" s="14">
        <v>0.00150399873877673</v>
      </c>
      <c r="B553" s="14">
        <v>0.00150399870867066</v>
      </c>
      <c r="C553" s="14">
        <v>0.00150400259830896</v>
      </c>
      <c r="D553" s="14" t="s">
        <v>2138</v>
      </c>
      <c r="F553" s="14" t="s">
        <v>2139</v>
      </c>
      <c r="G553" s="153">
        <v>0.0015039987387447</v>
      </c>
      <c r="H553" s="153">
        <v>0.00147800997223274</v>
      </c>
      <c r="I553" s="153">
        <v>0.00148297984457291</v>
      </c>
      <c r="J553" s="153">
        <v>0.00147770447976448</v>
      </c>
      <c r="K553" s="153">
        <v>0.00150399873876676</v>
      </c>
      <c r="L553" s="153">
        <v>0.00147800997211451</v>
      </c>
      <c r="M553" s="153">
        <v>0.00148297984458861</v>
      </c>
      <c r="N553" s="153">
        <v>0.00147770447991362</v>
      </c>
      <c r="O553" s="153">
        <v>0.000977322325046438</v>
      </c>
      <c r="P553" s="153">
        <v>0.000683643266456236</v>
      </c>
      <c r="Q553" s="153">
        <v>0.000844869079609534</v>
      </c>
      <c r="R553" s="153">
        <v>0.000683486396504614</v>
      </c>
    </row>
    <row r="554" spans="1:18" ht="12.75">
      <c r="A554" s="151">
        <v>1.78652970475517E-11</v>
      </c>
      <c r="B554" s="14">
        <v>0</v>
      </c>
      <c r="C554" s="14">
        <v>982.464709342542</v>
      </c>
      <c r="D554" s="14" t="s">
        <v>2141</v>
      </c>
      <c r="F554" s="14" t="s">
        <v>2142</v>
      </c>
      <c r="G554" s="153">
        <v>8.38786261905357E-13</v>
      </c>
      <c r="H554" s="153">
        <v>4.94227013809156E-12</v>
      </c>
      <c r="I554" s="153">
        <v>1.42255691059939E-12</v>
      </c>
      <c r="J554" s="153">
        <v>3.23244411617021E-12</v>
      </c>
      <c r="K554" s="153">
        <v>3.28837076161857E-11</v>
      </c>
      <c r="L554" s="153">
        <v>2.11730049042118E-11</v>
      </c>
      <c r="M554" s="153">
        <v>3.20173162238475E-11</v>
      </c>
      <c r="N554" s="153">
        <v>4.9498377897607E-11</v>
      </c>
      <c r="O554" s="153">
        <v>2.54165050071817E-15</v>
      </c>
      <c r="P554" s="153">
        <v>5.75023404226223E-16</v>
      </c>
      <c r="Q554" s="153">
        <v>2.19775550937609E-15</v>
      </c>
      <c r="R554" s="153">
        <v>4.80637743877396E-16</v>
      </c>
    </row>
    <row r="555" spans="1:18" ht="12.75">
      <c r="A555" s="151">
        <v>2.51969453308069E-11</v>
      </c>
      <c r="B555" s="14">
        <v>0</v>
      </c>
      <c r="C555" s="14">
        <v>982.464709342612</v>
      </c>
      <c r="D555" s="14" t="s">
        <v>2143</v>
      </c>
      <c r="E555" s="14" t="s">
        <v>2144</v>
      </c>
      <c r="F555" s="14" t="s">
        <v>2145</v>
      </c>
      <c r="G555" s="153">
        <v>1.16132439923076E-12</v>
      </c>
      <c r="H555" s="153">
        <v>6.77999747966365E-12</v>
      </c>
      <c r="I555" s="153">
        <v>2.00609185192634E-12</v>
      </c>
      <c r="J555" s="153">
        <v>4.34053323505414E-12</v>
      </c>
      <c r="K555" s="153">
        <v>4.63652894736104E-11</v>
      </c>
      <c r="L555" s="153">
        <v>2.98478272418474E-11</v>
      </c>
      <c r="M555" s="153">
        <v>4.50919232672978E-11</v>
      </c>
      <c r="N555" s="153">
        <v>6.96333169665142E-11</v>
      </c>
      <c r="O555" s="153">
        <v>4.15783336342346E-15</v>
      </c>
      <c r="P555" s="153">
        <v>1.13248376363144E-15</v>
      </c>
      <c r="Q555" s="153">
        <v>2.61435429914454E-15</v>
      </c>
      <c r="R555" s="153">
        <v>4.79446894820029E-16</v>
      </c>
    </row>
    <row r="556" spans="1:18" ht="12.75">
      <c r="A556" s="151">
        <v>1.25679094533559E-11</v>
      </c>
      <c r="B556" s="14">
        <v>0</v>
      </c>
      <c r="C556" s="14">
        <v>982.464709342593</v>
      </c>
      <c r="D556" s="14" t="s">
        <v>2148</v>
      </c>
      <c r="E556" s="14" t="s">
        <v>2149</v>
      </c>
      <c r="F556" s="14" t="s">
        <v>2150</v>
      </c>
      <c r="G556" s="153">
        <v>5.64271369772816E-13</v>
      </c>
      <c r="H556" s="153">
        <v>3.39259825866055E-12</v>
      </c>
      <c r="I556" s="153">
        <v>9.8501415283743E-13</v>
      </c>
      <c r="J556" s="153">
        <v>2.23823404756088E-12</v>
      </c>
      <c r="K556" s="153">
        <v>2.31728259696088E-11</v>
      </c>
      <c r="L556" s="153">
        <v>1.48887639453237E-11</v>
      </c>
      <c r="M556" s="153">
        <v>2.24752796009646E-11</v>
      </c>
      <c r="N556" s="153">
        <v>3.48063199579826E-11</v>
      </c>
      <c r="O556" s="153">
        <v>1.83494616535082E-15</v>
      </c>
      <c r="P556" s="153">
        <v>3.67442281270639E-16</v>
      </c>
      <c r="Q556" s="153">
        <v>2.4241193441961E-15</v>
      </c>
      <c r="R556" s="153">
        <v>4.84983417813616E-16</v>
      </c>
    </row>
    <row r="557" spans="1:18" ht="12.75">
      <c r="A557" s="14">
        <v>0</v>
      </c>
      <c r="B557" s="14">
        <v>0</v>
      </c>
      <c r="C557" s="14">
        <v>0</v>
      </c>
      <c r="D557" s="14" t="s">
        <v>2152</v>
      </c>
      <c r="F557" s="14" t="s">
        <v>2153</v>
      </c>
      <c r="G557" s="153">
        <v>0</v>
      </c>
      <c r="H557" s="153">
        <v>0</v>
      </c>
      <c r="I557" s="153">
        <v>0</v>
      </c>
      <c r="J557" s="153">
        <v>0</v>
      </c>
      <c r="K557" s="153">
        <v>0</v>
      </c>
      <c r="L557" s="153">
        <v>0</v>
      </c>
      <c r="M557" s="153">
        <v>0</v>
      </c>
      <c r="N557" s="153">
        <v>0</v>
      </c>
      <c r="O557" s="153">
        <v>0</v>
      </c>
      <c r="P557" s="153">
        <v>0</v>
      </c>
      <c r="Q557" s="153">
        <v>0</v>
      </c>
      <c r="R557" s="153">
        <v>0</v>
      </c>
    </row>
    <row r="558" spans="1:18" ht="12.75">
      <c r="A558" s="151">
        <v>1.25897787627236E-11</v>
      </c>
      <c r="B558" s="14">
        <v>0</v>
      </c>
      <c r="C558" s="14">
        <v>982.464709342604</v>
      </c>
      <c r="D558" s="14" t="s">
        <v>2154</v>
      </c>
      <c r="F558" s="14" t="s">
        <v>2155</v>
      </c>
      <c r="G558" s="153">
        <v>5.67370634100781E-13</v>
      </c>
      <c r="H558" s="153">
        <v>3.40904487208135E-12</v>
      </c>
      <c r="I558" s="153">
        <v>1.00241915299463E-12</v>
      </c>
      <c r="J558" s="153">
        <v>2.24540344994179E-12</v>
      </c>
      <c r="K558" s="153">
        <v>2.32406456666558E-11</v>
      </c>
      <c r="L558" s="153">
        <v>1.49677769183755E-11</v>
      </c>
      <c r="M558" s="153">
        <v>2.25237988305305E-11</v>
      </c>
      <c r="N558" s="153">
        <v>3.48430112810666E-11</v>
      </c>
      <c r="O558" s="153">
        <v>1.83494544356668E-15</v>
      </c>
      <c r="P558" s="153">
        <v>3.6744260930749E-16</v>
      </c>
      <c r="Q558" s="153">
        <v>2.4241152521378E-15</v>
      </c>
      <c r="R558" s="153">
        <v>4.84983474447473E-16</v>
      </c>
    </row>
    <row r="559" spans="1:18" ht="12.75">
      <c r="A559" s="151">
        <v>1.36838575974331E-10</v>
      </c>
      <c r="B559" s="14">
        <v>0</v>
      </c>
      <c r="C559" s="14">
        <v>1000</v>
      </c>
      <c r="D559" s="14" t="s">
        <v>2156</v>
      </c>
      <c r="E559" s="14" t="s">
        <v>2157</v>
      </c>
      <c r="F559" s="14" t="s">
        <v>2158</v>
      </c>
      <c r="G559" s="153">
        <v>3.88501654320966E-12</v>
      </c>
      <c r="H559" s="153">
        <v>2.66215732069459E-11</v>
      </c>
      <c r="I559" s="153">
        <v>8.72701221245465E-12</v>
      </c>
      <c r="J559" s="153">
        <v>1.68461979828704E-11</v>
      </c>
      <c r="K559" s="153">
        <v>2.45501099391728E-10</v>
      </c>
      <c r="L559" s="153">
        <v>1.56458231720601E-10</v>
      </c>
      <c r="M559" s="153">
        <v>2.33655013549051E-10</v>
      </c>
      <c r="N559" s="153">
        <v>3.58713525295029E-10</v>
      </c>
      <c r="O559" s="153">
        <v>5.91734440827353E-12</v>
      </c>
      <c r="P559" s="153">
        <v>1.86961633076589E-12</v>
      </c>
      <c r="Q559" s="153">
        <v>3.50017463254937E-12</v>
      </c>
      <c r="R559" s="153">
        <v>3.52883113766195E-12</v>
      </c>
    </row>
    <row r="560" spans="1:18" ht="12.75">
      <c r="A560" s="151">
        <v>1.36878952616825E-10</v>
      </c>
      <c r="B560" s="14">
        <v>0</v>
      </c>
      <c r="C560" s="14">
        <v>1000</v>
      </c>
      <c r="D560" s="14" t="s">
        <v>2160</v>
      </c>
      <c r="E560" s="14" t="s">
        <v>2157</v>
      </c>
      <c r="F560" s="14" t="s">
        <v>2161</v>
      </c>
      <c r="G560" s="153">
        <v>3.86535248253494E-12</v>
      </c>
      <c r="H560" s="153">
        <v>2.66027200268581E-11</v>
      </c>
      <c r="I560" s="153">
        <v>8.75388650456443E-12</v>
      </c>
      <c r="J560" s="153">
        <v>1.69393388205207E-11</v>
      </c>
      <c r="K560" s="153">
        <v>2.45449882640969E-10</v>
      </c>
      <c r="L560" s="153">
        <v>1.56433088704943E-10</v>
      </c>
      <c r="M560" s="153">
        <v>2.3362645151792E-10</v>
      </c>
      <c r="N560" s="153">
        <v>3.58681973011698E-10</v>
      </c>
      <c r="O560" s="153">
        <v>5.91171556152403E-12</v>
      </c>
      <c r="P560" s="153">
        <v>1.81898940354585E-12</v>
      </c>
      <c r="Q560" s="153">
        <v>3.63797880709171E-12</v>
      </c>
      <c r="R560" s="153">
        <v>3.63797880709171E-12</v>
      </c>
    </row>
    <row r="561" spans="1:18" ht="12.75">
      <c r="A561" s="151">
        <v>3.40289495642672E-05</v>
      </c>
      <c r="B561" s="14">
        <v>0</v>
      </c>
      <c r="C561" s="14">
        <v>1000</v>
      </c>
      <c r="D561" s="14" t="s">
        <v>2162</v>
      </c>
      <c r="F561" s="14" t="s">
        <v>2163</v>
      </c>
      <c r="G561" s="153">
        <v>1.99896297128305E-08</v>
      </c>
      <c r="H561" s="153">
        <v>4.39974706804188E-10</v>
      </c>
      <c r="I561" s="153">
        <v>2.30334854987276E-10</v>
      </c>
      <c r="J561" s="153">
        <v>2.16892444772386E-09</v>
      </c>
      <c r="K561" s="153">
        <v>9.27506962212438E-06</v>
      </c>
      <c r="L561" s="153">
        <v>6.4038533834308E-06</v>
      </c>
      <c r="M561" s="153">
        <v>6.83958477012299E-06</v>
      </c>
      <c r="N561" s="153">
        <v>1.9936432285316E-06</v>
      </c>
      <c r="O561" s="153">
        <v>2.21678698571637E-11</v>
      </c>
      <c r="P561" s="153">
        <v>8.45552682640283E-12</v>
      </c>
      <c r="Q561" s="153">
        <v>1.71537557214805E-11</v>
      </c>
      <c r="R561" s="153">
        <v>2.18918998291116E-11</v>
      </c>
    </row>
    <row r="562" spans="1:18" ht="12.75">
      <c r="A562" s="14">
        <v>0.00100266579988783</v>
      </c>
      <c r="B562" s="14">
        <v>-982.46370667679</v>
      </c>
      <c r="C562" s="14">
        <v>0.00100270470420582</v>
      </c>
      <c r="D562" s="14" t="s">
        <v>2164</v>
      </c>
      <c r="F562" s="14" t="s">
        <v>2165</v>
      </c>
      <c r="G562" s="153">
        <v>0.00100266582478525</v>
      </c>
      <c r="H562" s="153">
        <v>0.000985339974135968</v>
      </c>
      <c r="I562" s="153">
        <v>0.000988653227750546</v>
      </c>
      <c r="J562" s="153">
        <v>0.0009851363153075</v>
      </c>
      <c r="K562" s="153">
        <v>0.00100266577737784</v>
      </c>
      <c r="L562" s="153">
        <v>0.000985339949465924</v>
      </c>
      <c r="M562" s="153">
        <v>0.000988653182389498</v>
      </c>
      <c r="N562" s="153">
        <v>0.000985136247209084</v>
      </c>
      <c r="O562" s="153">
        <v>0.000651548216751507</v>
      </c>
      <c r="P562" s="153">
        <v>0.000455762177580254</v>
      </c>
      <c r="Q562" s="153">
        <v>0.000563246052706745</v>
      </c>
      <c r="R562" s="153">
        <v>0.000455657597399294</v>
      </c>
    </row>
    <row r="563" spans="1:18" ht="12.75">
      <c r="A563" s="14">
        <v>0.0100266582577088</v>
      </c>
      <c r="B563" s="14">
        <v>0.0100266580577088</v>
      </c>
      <c r="C563" s="14">
        <v>0.0100266582577031</v>
      </c>
      <c r="D563" s="14" t="s">
        <v>2166</v>
      </c>
      <c r="E563" s="14" t="s">
        <v>2167</v>
      </c>
      <c r="F563" s="14" t="s">
        <v>2168</v>
      </c>
      <c r="G563" s="153">
        <v>0.0100266582577081</v>
      </c>
      <c r="H563" s="153">
        <v>0.00985339981447811</v>
      </c>
      <c r="I563" s="153">
        <v>0.0098865322978576</v>
      </c>
      <c r="J563" s="153">
        <v>0.00985136319818326</v>
      </c>
      <c r="K563" s="153">
        <v>0.0100266582577087</v>
      </c>
      <c r="L563" s="153">
        <v>0.00985339981448048</v>
      </c>
      <c r="M563" s="153">
        <v>0.00988653229785803</v>
      </c>
      <c r="N563" s="153">
        <v>0.00985136319818362</v>
      </c>
      <c r="O563" s="153">
        <v>0.00651548216690364</v>
      </c>
      <c r="P563" s="153">
        <v>0.00455762177676844</v>
      </c>
      <c r="Q563" s="153">
        <v>0.00563246052962032</v>
      </c>
      <c r="R563" s="153">
        <v>0.00455657597635448</v>
      </c>
    </row>
    <row r="564" spans="1:18" ht="12.75">
      <c r="A564" s="14">
        <v>0.0100266582577088</v>
      </c>
      <c r="B564" s="14">
        <v>0.0100266580576544</v>
      </c>
      <c r="C564" s="14">
        <v>0.0100266582577084</v>
      </c>
      <c r="D564" s="14" t="s">
        <v>2171</v>
      </c>
      <c r="E564" s="14" t="s">
        <v>2172</v>
      </c>
      <c r="F564" s="14" t="s">
        <v>2173</v>
      </c>
      <c r="G564" s="153">
        <v>0.0100266582577081</v>
      </c>
      <c r="H564" s="153">
        <v>0.00985339981447811</v>
      </c>
      <c r="I564" s="153">
        <v>0.0098865322978576</v>
      </c>
      <c r="J564" s="153">
        <v>0.00985136319818326</v>
      </c>
      <c r="K564" s="153">
        <v>0.0100266582577087</v>
      </c>
      <c r="L564" s="153">
        <v>0.00985339981448048</v>
      </c>
      <c r="M564" s="153">
        <v>0.00988653229785803</v>
      </c>
      <c r="N564" s="153">
        <v>0.00985136319818362</v>
      </c>
      <c r="O564" s="153">
        <v>0.00651548216690364</v>
      </c>
      <c r="P564" s="153">
        <v>0.00455762177676844</v>
      </c>
      <c r="Q564" s="153">
        <v>0.00563246052962032</v>
      </c>
      <c r="R564" s="153">
        <v>0.00455657597635448</v>
      </c>
    </row>
    <row r="565" spans="1:18" ht="12.75">
      <c r="A565" s="14">
        <v>0.0100266582577088</v>
      </c>
      <c r="B565" s="14">
        <v>0.0100266580577088</v>
      </c>
      <c r="C565" s="14">
        <v>0.0100266582577091</v>
      </c>
      <c r="D565" s="14" t="s">
        <v>2175</v>
      </c>
      <c r="E565" s="14" t="s">
        <v>2176</v>
      </c>
      <c r="F565" s="14" t="s">
        <v>2177</v>
      </c>
      <c r="G565" s="153">
        <v>0.0100266582577081</v>
      </c>
      <c r="H565" s="153">
        <v>0.00985339981447811</v>
      </c>
      <c r="I565" s="153">
        <v>0.0098865322978576</v>
      </c>
      <c r="J565" s="153">
        <v>0.00985136319818326</v>
      </c>
      <c r="K565" s="153">
        <v>0.0100266582577087</v>
      </c>
      <c r="L565" s="153">
        <v>0.00985339981448048</v>
      </c>
      <c r="M565" s="153">
        <v>0.00988653229785803</v>
      </c>
      <c r="N565" s="153">
        <v>0.00985136319818362</v>
      </c>
      <c r="O565" s="153">
        <v>0.00651548216690364</v>
      </c>
      <c r="P565" s="153">
        <v>0.00455762177676844</v>
      </c>
      <c r="Q565" s="153">
        <v>0.00563246052962032</v>
      </c>
      <c r="R565" s="153">
        <v>0.00455657597635448</v>
      </c>
    </row>
    <row r="566" spans="1:18" ht="12.75">
      <c r="A566" s="14">
        <v>0</v>
      </c>
      <c r="B566" s="14">
        <v>0</v>
      </c>
      <c r="C566" s="14">
        <v>0</v>
      </c>
      <c r="D566" s="14" t="s">
        <v>2179</v>
      </c>
      <c r="F566" s="14" t="s">
        <v>2180</v>
      </c>
      <c r="G566" s="153">
        <v>0</v>
      </c>
      <c r="H566" s="153">
        <v>0</v>
      </c>
      <c r="I566" s="153">
        <v>0</v>
      </c>
      <c r="J566" s="153">
        <v>0</v>
      </c>
      <c r="K566" s="153">
        <v>0</v>
      </c>
      <c r="L566" s="153">
        <v>0</v>
      </c>
      <c r="M566" s="153">
        <v>0</v>
      </c>
      <c r="N566" s="153">
        <v>0</v>
      </c>
      <c r="O566" s="153">
        <v>0</v>
      </c>
      <c r="P566" s="153">
        <v>0</v>
      </c>
      <c r="Q566" s="153">
        <v>0</v>
      </c>
      <c r="R566" s="153">
        <v>0</v>
      </c>
    </row>
    <row r="567" spans="1:18" ht="12.75">
      <c r="A567" s="14">
        <v>0</v>
      </c>
      <c r="B567" s="14">
        <v>0</v>
      </c>
      <c r="C567" s="14">
        <v>0</v>
      </c>
      <c r="D567" s="14" t="s">
        <v>2182</v>
      </c>
      <c r="F567" s="14" t="s">
        <v>2183</v>
      </c>
      <c r="G567" s="153">
        <v>0</v>
      </c>
      <c r="H567" s="153">
        <v>0</v>
      </c>
      <c r="I567" s="153">
        <v>0</v>
      </c>
      <c r="J567" s="153">
        <v>0</v>
      </c>
      <c r="K567" s="153">
        <v>0</v>
      </c>
      <c r="L567" s="153">
        <v>0</v>
      </c>
      <c r="M567" s="153">
        <v>0</v>
      </c>
      <c r="N567" s="153">
        <v>0</v>
      </c>
      <c r="O567" s="153">
        <v>0</v>
      </c>
      <c r="P567" s="153">
        <v>0</v>
      </c>
      <c r="Q567" s="153">
        <v>0</v>
      </c>
      <c r="R567" s="153">
        <v>0</v>
      </c>
    </row>
    <row r="568" spans="1:18" ht="12.75">
      <c r="A568" s="14">
        <v>0.00451199621596898</v>
      </c>
      <c r="B568" s="14">
        <v>0.00451199612598429</v>
      </c>
      <c r="C568" s="14">
        <v>0.00451199621602427</v>
      </c>
      <c r="D568" s="14" t="s">
        <v>2184</v>
      </c>
      <c r="E568" s="14" t="s">
        <v>2185</v>
      </c>
      <c r="F568" s="14" t="s">
        <v>2186</v>
      </c>
      <c r="G568" s="153">
        <v>0.00451199621596865</v>
      </c>
      <c r="H568" s="153">
        <v>0.00443402991651515</v>
      </c>
      <c r="I568" s="153">
        <v>0.00444893953403592</v>
      </c>
      <c r="J568" s="153">
        <v>0.00443311343918247</v>
      </c>
      <c r="K568" s="153">
        <v>0.00451199621596895</v>
      </c>
      <c r="L568" s="153">
        <v>0.00443402991651621</v>
      </c>
      <c r="M568" s="153">
        <v>0.00444893953403611</v>
      </c>
      <c r="N568" s="153">
        <v>0.00443311343918263</v>
      </c>
      <c r="O568" s="153">
        <v>0.00293196697510663</v>
      </c>
      <c r="P568" s="153">
        <v>0.0020509297995458</v>
      </c>
      <c r="Q568" s="153">
        <v>0.00253460723832914</v>
      </c>
      <c r="R568" s="153">
        <v>0.00205045918935951</v>
      </c>
    </row>
    <row r="569" spans="1:18" ht="12.75">
      <c r="A569" s="14">
        <v>0</v>
      </c>
      <c r="B569" s="14">
        <v>0</v>
      </c>
      <c r="C569" s="14">
        <v>0</v>
      </c>
      <c r="D569" s="14" t="s">
        <v>2188</v>
      </c>
      <c r="F569" s="14" t="s">
        <v>2189</v>
      </c>
      <c r="G569" s="153">
        <v>0</v>
      </c>
      <c r="H569" s="153">
        <v>0</v>
      </c>
      <c r="I569" s="153">
        <v>0</v>
      </c>
      <c r="J569" s="153">
        <v>0</v>
      </c>
      <c r="K569" s="153">
        <v>0</v>
      </c>
      <c r="L569" s="153">
        <v>0</v>
      </c>
      <c r="M569" s="153">
        <v>0</v>
      </c>
      <c r="N569" s="153">
        <v>0</v>
      </c>
      <c r="O569" s="153">
        <v>0</v>
      </c>
      <c r="P569" s="153">
        <v>0</v>
      </c>
      <c r="Q569" s="153">
        <v>0</v>
      </c>
      <c r="R569" s="153">
        <v>0</v>
      </c>
    </row>
    <row r="570" spans="1:18" ht="12.75">
      <c r="A570" s="14">
        <v>0</v>
      </c>
      <c r="B570" s="14">
        <v>0</v>
      </c>
      <c r="C570" s="14">
        <v>0</v>
      </c>
      <c r="D570" s="14" t="s">
        <v>234</v>
      </c>
      <c r="F570" s="14" t="s">
        <v>2191</v>
      </c>
      <c r="G570" s="153">
        <v>0</v>
      </c>
      <c r="H570" s="153">
        <v>0</v>
      </c>
      <c r="I570" s="153">
        <v>0</v>
      </c>
      <c r="J570" s="153">
        <v>0</v>
      </c>
      <c r="K570" s="153">
        <v>0</v>
      </c>
      <c r="L570" s="153">
        <v>0</v>
      </c>
      <c r="M570" s="153">
        <v>0</v>
      </c>
      <c r="N570" s="153">
        <v>0</v>
      </c>
      <c r="O570" s="153">
        <v>0</v>
      </c>
      <c r="P570" s="153">
        <v>0</v>
      </c>
      <c r="Q570" s="153">
        <v>0</v>
      </c>
      <c r="R570" s="153">
        <v>0</v>
      </c>
    </row>
    <row r="571" spans="1:18" ht="12.75">
      <c r="A571" s="14">
        <v>0</v>
      </c>
      <c r="B571" s="14">
        <v>0</v>
      </c>
      <c r="C571" s="14">
        <v>0</v>
      </c>
      <c r="D571" s="14" t="s">
        <v>2192</v>
      </c>
      <c r="F571" s="14" t="s">
        <v>2193</v>
      </c>
      <c r="G571" s="153">
        <v>0</v>
      </c>
      <c r="H571" s="153">
        <v>0</v>
      </c>
      <c r="I571" s="153">
        <v>0</v>
      </c>
      <c r="J571" s="153">
        <v>0</v>
      </c>
      <c r="K571" s="153">
        <v>0</v>
      </c>
      <c r="L571" s="153">
        <v>0</v>
      </c>
      <c r="M571" s="153">
        <v>0</v>
      </c>
      <c r="N571" s="153">
        <v>0</v>
      </c>
      <c r="O571" s="153">
        <v>0</v>
      </c>
      <c r="P571" s="153">
        <v>0</v>
      </c>
      <c r="Q571" s="153">
        <v>0</v>
      </c>
      <c r="R571" s="153">
        <v>0</v>
      </c>
    </row>
    <row r="572" spans="1:18" ht="12.75">
      <c r="A572" s="14">
        <v>0</v>
      </c>
      <c r="B572" s="14">
        <v>0</v>
      </c>
      <c r="C572" s="14">
        <v>0</v>
      </c>
      <c r="D572" s="14" t="s">
        <v>2196</v>
      </c>
      <c r="F572" s="14" t="s">
        <v>2197</v>
      </c>
      <c r="G572" s="153">
        <v>0</v>
      </c>
      <c r="H572" s="153">
        <v>0</v>
      </c>
      <c r="I572" s="153">
        <v>0</v>
      </c>
      <c r="J572" s="153">
        <v>0</v>
      </c>
      <c r="K572" s="153">
        <v>0</v>
      </c>
      <c r="L572" s="153">
        <v>0</v>
      </c>
      <c r="M572" s="153">
        <v>0</v>
      </c>
      <c r="N572" s="153">
        <v>0</v>
      </c>
      <c r="O572" s="153">
        <v>0</v>
      </c>
      <c r="P572" s="153">
        <v>0</v>
      </c>
      <c r="Q572" s="153">
        <v>0</v>
      </c>
      <c r="R572" s="153">
        <v>0</v>
      </c>
    </row>
    <row r="573" spans="1:18" ht="12.75">
      <c r="A573" s="14">
        <v>0</v>
      </c>
      <c r="B573" s="14">
        <v>0</v>
      </c>
      <c r="C573" s="14">
        <v>0</v>
      </c>
      <c r="D573" s="14" t="s">
        <v>2198</v>
      </c>
      <c r="F573" s="14" t="s">
        <v>2199</v>
      </c>
      <c r="G573" s="153">
        <v>0</v>
      </c>
      <c r="H573" s="153">
        <v>0</v>
      </c>
      <c r="I573" s="153">
        <v>0</v>
      </c>
      <c r="J573" s="153">
        <v>0</v>
      </c>
      <c r="K573" s="153">
        <v>0</v>
      </c>
      <c r="L573" s="153">
        <v>0</v>
      </c>
      <c r="M573" s="153">
        <v>0</v>
      </c>
      <c r="N573" s="153">
        <v>0</v>
      </c>
      <c r="O573" s="153">
        <v>0</v>
      </c>
      <c r="P573" s="153">
        <v>0</v>
      </c>
      <c r="Q573" s="153">
        <v>0</v>
      </c>
      <c r="R573" s="153">
        <v>0</v>
      </c>
    </row>
    <row r="574" spans="1:18" ht="12.75">
      <c r="A574" s="14">
        <v>0</v>
      </c>
      <c r="B574" s="14">
        <v>0</v>
      </c>
      <c r="C574" s="14">
        <v>0</v>
      </c>
      <c r="D574" s="14" t="s">
        <v>2201</v>
      </c>
      <c r="F574" s="14" t="s">
        <v>2202</v>
      </c>
      <c r="G574" s="153">
        <v>0</v>
      </c>
      <c r="H574" s="153">
        <v>0</v>
      </c>
      <c r="I574" s="153">
        <v>0</v>
      </c>
      <c r="J574" s="153">
        <v>0</v>
      </c>
      <c r="K574" s="153">
        <v>0</v>
      </c>
      <c r="L574" s="153">
        <v>0</v>
      </c>
      <c r="M574" s="153">
        <v>0</v>
      </c>
      <c r="N574" s="153">
        <v>0</v>
      </c>
      <c r="O574" s="153">
        <v>0</v>
      </c>
      <c r="P574" s="153">
        <v>0</v>
      </c>
      <c r="Q574" s="153">
        <v>0</v>
      </c>
      <c r="R574" s="153">
        <v>0</v>
      </c>
    </row>
    <row r="575" spans="1:18" ht="12.75">
      <c r="A575" s="14">
        <v>0</v>
      </c>
      <c r="B575" s="14">
        <v>0</v>
      </c>
      <c r="C575" s="14">
        <v>0</v>
      </c>
      <c r="D575" s="14" t="s">
        <v>2205</v>
      </c>
      <c r="F575" s="14" t="s">
        <v>2206</v>
      </c>
      <c r="G575" s="153">
        <v>0</v>
      </c>
      <c r="H575" s="153">
        <v>0</v>
      </c>
      <c r="I575" s="153">
        <v>0</v>
      </c>
      <c r="J575" s="153">
        <v>0</v>
      </c>
      <c r="K575" s="153">
        <v>0</v>
      </c>
      <c r="L575" s="153">
        <v>0</v>
      </c>
      <c r="M575" s="153">
        <v>0</v>
      </c>
      <c r="N575" s="153">
        <v>0</v>
      </c>
      <c r="O575" s="153">
        <v>0</v>
      </c>
      <c r="P575" s="153">
        <v>0</v>
      </c>
      <c r="Q575" s="153">
        <v>0</v>
      </c>
      <c r="R575" s="153">
        <v>0</v>
      </c>
    </row>
    <row r="576" spans="1:18" ht="12.75">
      <c r="A576" s="14">
        <v>0</v>
      </c>
      <c r="B576" s="14">
        <v>0</v>
      </c>
      <c r="C576" s="14">
        <v>0</v>
      </c>
      <c r="D576" s="14" t="s">
        <v>2209</v>
      </c>
      <c r="F576" s="14" t="s">
        <v>2210</v>
      </c>
      <c r="G576" s="153">
        <v>0</v>
      </c>
      <c r="H576" s="153">
        <v>0</v>
      </c>
      <c r="I576" s="153">
        <v>0</v>
      </c>
      <c r="J576" s="153">
        <v>0</v>
      </c>
      <c r="K576" s="153">
        <v>0</v>
      </c>
      <c r="L576" s="153">
        <v>0</v>
      </c>
      <c r="M576" s="153">
        <v>0</v>
      </c>
      <c r="N576" s="153">
        <v>0</v>
      </c>
      <c r="O576" s="153">
        <v>0</v>
      </c>
      <c r="P576" s="153">
        <v>0</v>
      </c>
      <c r="Q576" s="153">
        <v>0</v>
      </c>
      <c r="R576" s="153">
        <v>0</v>
      </c>
    </row>
    <row r="577" spans="1:18" ht="12.75">
      <c r="A577" s="151">
        <v>1.23918653116561E-11</v>
      </c>
      <c r="B577" s="14">
        <v>0</v>
      </c>
      <c r="C577" s="14">
        <v>491.232354671295</v>
      </c>
      <c r="D577" s="14" t="s">
        <v>2212</v>
      </c>
      <c r="F577" s="14" t="s">
        <v>2213</v>
      </c>
      <c r="G577" s="153">
        <v>4.54747350886464E-13</v>
      </c>
      <c r="H577" s="153">
        <v>3.06954461848363E-12</v>
      </c>
      <c r="I577" s="153">
        <v>1.13686837721616E-12</v>
      </c>
      <c r="J577" s="153">
        <v>2.1600499167107E-12</v>
      </c>
      <c r="K577" s="153">
        <v>2.25099938688799E-11</v>
      </c>
      <c r="L577" s="153">
        <v>1.45519152283668E-11</v>
      </c>
      <c r="M577" s="153">
        <v>2.19415596802718E-11</v>
      </c>
      <c r="N577" s="153">
        <v>3.37649908033199E-11</v>
      </c>
      <c r="O577" s="153">
        <v>0</v>
      </c>
      <c r="P577" s="153">
        <v>0</v>
      </c>
      <c r="Q577" s="153">
        <v>0</v>
      </c>
      <c r="R577" s="153">
        <v>0</v>
      </c>
    </row>
    <row r="578" spans="1:18" ht="12.75">
      <c r="A578" s="151">
        <v>1.25152079319301E-11</v>
      </c>
      <c r="B578" s="14">
        <v>0</v>
      </c>
      <c r="C578" s="14">
        <v>491.232354671296</v>
      </c>
      <c r="D578" s="14" t="s">
        <v>2215</v>
      </c>
      <c r="F578" s="14" t="s">
        <v>2216</v>
      </c>
      <c r="G578" s="153">
        <v>4.99991291330434E-13</v>
      </c>
      <c r="H578" s="153">
        <v>3.18584281796388E-12</v>
      </c>
      <c r="I578" s="153">
        <v>1.18113125195267E-12</v>
      </c>
      <c r="J578" s="153">
        <v>2.11519542799988E-12</v>
      </c>
      <c r="K578" s="153">
        <v>2.25866010838004E-11</v>
      </c>
      <c r="L578" s="153">
        <v>1.45538914264065E-11</v>
      </c>
      <c r="M578" s="153">
        <v>2.19892517870782E-11</v>
      </c>
      <c r="N578" s="153">
        <v>3.37465002682314E-11</v>
      </c>
      <c r="O578" s="153">
        <v>1.8285861086271E-15</v>
      </c>
      <c r="P578" s="153">
        <v>4.54475208088715E-16</v>
      </c>
      <c r="Q578" s="153">
        <v>1.25686689766704E-15</v>
      </c>
      <c r="R578" s="153">
        <v>2.97461711835987E-16</v>
      </c>
    </row>
    <row r="579" spans="1:18" ht="12.75">
      <c r="A579" s="151">
        <v>1.25408956659745E-11</v>
      </c>
      <c r="B579" s="14">
        <v>0</v>
      </c>
      <c r="C579" s="14">
        <v>491.2323546713</v>
      </c>
      <c r="D579" s="14" t="s">
        <v>2219</v>
      </c>
      <c r="F579" s="14" t="s">
        <v>2220</v>
      </c>
      <c r="G579" s="153">
        <v>7.84955987952764E-13</v>
      </c>
      <c r="H579" s="153">
        <v>3.41028300236308E-12</v>
      </c>
      <c r="I579" s="153">
        <v>7.45215830791483E-13</v>
      </c>
      <c r="J579" s="153">
        <v>2.13388196922968E-12</v>
      </c>
      <c r="K579" s="153">
        <v>2.25111020624357E-11</v>
      </c>
      <c r="L579" s="153">
        <v>1.44057093530088E-11</v>
      </c>
      <c r="M579" s="153">
        <v>2.18985733615297E-11</v>
      </c>
      <c r="N579" s="153">
        <v>3.42908948927643E-11</v>
      </c>
      <c r="O579" s="153">
        <v>2.09093462023804E-15</v>
      </c>
      <c r="P579" s="153">
        <v>3.63880193013628E-16</v>
      </c>
      <c r="Q579" s="153">
        <v>4.11670902798211E-14</v>
      </c>
      <c r="R579" s="153">
        <v>3.58531964692063E-16</v>
      </c>
    </row>
    <row r="580" spans="1:18" ht="12.75">
      <c r="A580" s="14">
        <v>0.006517327880033</v>
      </c>
      <c r="B580" s="14">
        <v>0.0065173277375834</v>
      </c>
      <c r="C580" s="14">
        <v>491.238871999036</v>
      </c>
      <c r="D580" s="14" t="s">
        <v>238</v>
      </c>
      <c r="F580" s="14" t="s">
        <v>2222</v>
      </c>
      <c r="G580" s="153">
        <v>0.00651732786832326</v>
      </c>
      <c r="H580" s="153">
        <v>0.00706202755372942</v>
      </c>
      <c r="I580" s="153">
        <v>0.00708577392401821</v>
      </c>
      <c r="J580" s="153">
        <v>0.0070605678896527</v>
      </c>
      <c r="K580" s="153">
        <v>0.00651732789015113</v>
      </c>
      <c r="L580" s="153">
        <v>0.00706202756441598</v>
      </c>
      <c r="M580" s="153">
        <v>0.00708577394527765</v>
      </c>
      <c r="N580" s="153">
        <v>0.00706056792193976</v>
      </c>
      <c r="O580" s="153">
        <v>0.0042350634083732</v>
      </c>
      <c r="P580" s="153">
        <v>0.00441962153229269</v>
      </c>
      <c r="Q580" s="153">
        <v>0.0040710930430805</v>
      </c>
      <c r="R580" s="153">
        <v>0.00441860739761068</v>
      </c>
    </row>
    <row r="581" spans="1:18" ht="12.75">
      <c r="A581" s="151">
        <v>1.24683689867522E-11</v>
      </c>
      <c r="B581" s="14">
        <v>0</v>
      </c>
      <c r="C581" s="14">
        <v>491.232354671296</v>
      </c>
      <c r="D581" s="14" t="s">
        <v>241</v>
      </c>
      <c r="F581" s="14" t="s">
        <v>2223</v>
      </c>
      <c r="G581" s="153">
        <v>4.94678348338581E-13</v>
      </c>
      <c r="H581" s="153">
        <v>3.17550915602631E-12</v>
      </c>
      <c r="I581" s="153">
        <v>1.16475264426775E-12</v>
      </c>
      <c r="J581" s="153">
        <v>2.13277592594587E-12</v>
      </c>
      <c r="K581" s="153">
        <v>2.25312900298964E-11</v>
      </c>
      <c r="L581" s="153">
        <v>1.45464574616647E-11</v>
      </c>
      <c r="M581" s="153">
        <v>2.19205692981083E-11</v>
      </c>
      <c r="N581" s="153">
        <v>3.37009609492868E-11</v>
      </c>
      <c r="O581" s="153">
        <v>1.82976781966287E-15</v>
      </c>
      <c r="P581" s="153">
        <v>4.93825785189929E-16</v>
      </c>
      <c r="Q581" s="153">
        <v>9.16797769942055E-16</v>
      </c>
      <c r="R581" s="153">
        <v>5.18662834010969E-16</v>
      </c>
    </row>
    <row r="582" spans="1:18" ht="12.75">
      <c r="A582" s="14">
        <v>0.00350933039020024</v>
      </c>
      <c r="B582" s="14">
        <v>0.00350929142302286</v>
      </c>
      <c r="C582" s="14">
        <v>0.00350933039020089</v>
      </c>
      <c r="D582" s="14" t="s">
        <v>2224</v>
      </c>
      <c r="E582" s="14" t="s">
        <v>2225</v>
      </c>
      <c r="F582" s="14" t="s">
        <v>2226</v>
      </c>
      <c r="G582" s="153">
        <v>0.00350933039019793</v>
      </c>
      <c r="H582" s="153">
        <v>0.00344868993504032</v>
      </c>
      <c r="I582" s="153">
        <v>0.0034602863042554</v>
      </c>
      <c r="J582" s="153">
        <v>0.0034479771193634</v>
      </c>
      <c r="K582" s="153">
        <v>0.0035093303901823</v>
      </c>
      <c r="L582" s="153">
        <v>0.00344868993506069</v>
      </c>
      <c r="M582" s="153">
        <v>0.00346028630423077</v>
      </c>
      <c r="N582" s="153">
        <v>0.00344797711933332</v>
      </c>
      <c r="O582" s="153">
        <v>0.00228041875841549</v>
      </c>
      <c r="P582" s="153">
        <v>0.00159516762187312</v>
      </c>
      <c r="Q582" s="153">
        <v>0.00197136118542284</v>
      </c>
      <c r="R582" s="153">
        <v>0.00159480159171799</v>
      </c>
    </row>
    <row r="583" spans="1:18" ht="12.75">
      <c r="A583" s="151">
        <v>7.46186803298773E-15</v>
      </c>
      <c r="B583" s="14">
        <v>0</v>
      </c>
      <c r="C583" s="151">
        <v>3.88982954232369E-08</v>
      </c>
      <c r="D583" s="14" t="s">
        <v>2228</v>
      </c>
      <c r="E583" s="14" t="s">
        <v>2229</v>
      </c>
      <c r="F583" s="14" t="s">
        <v>2230</v>
      </c>
      <c r="G583" s="153">
        <v>1.29712941733264E-16</v>
      </c>
      <c r="H583" s="153">
        <v>9.47533092538856E-16</v>
      </c>
      <c r="I583" s="153">
        <v>2.20963977943174E-16</v>
      </c>
      <c r="J583" s="153">
        <v>7.44854277535499E-16</v>
      </c>
      <c r="K583" s="153">
        <v>1.57801401456541E-14</v>
      </c>
      <c r="L583" s="153">
        <v>1.06296971501086E-14</v>
      </c>
      <c r="M583" s="153">
        <v>1.92381311311544E-14</v>
      </c>
      <c r="N583" s="153">
        <v>4.22621650359652E-14</v>
      </c>
      <c r="O583" s="153">
        <v>7.48723671097294E-17</v>
      </c>
      <c r="P583" s="153">
        <v>1.69342626409594E-17</v>
      </c>
      <c r="Q583" s="153">
        <v>6.47907199238401E-17</v>
      </c>
      <c r="R583" s="153">
        <v>1.41380313817303E-17</v>
      </c>
    </row>
    <row r="584" spans="1:18" ht="12.75">
      <c r="A584" s="14">
        <v>0.00350933039019809</v>
      </c>
      <c r="B584" s="14">
        <v>0.00350933032019809</v>
      </c>
      <c r="C584" s="14">
        <v>0.00350933039019794</v>
      </c>
      <c r="D584" s="14" t="s">
        <v>2232</v>
      </c>
      <c r="F584" s="14" t="s">
        <v>2233</v>
      </c>
      <c r="G584" s="153">
        <v>0.00350933039019784</v>
      </c>
      <c r="H584" s="153">
        <v>0.00344868993506734</v>
      </c>
      <c r="I584" s="153">
        <v>0.00346028630425016</v>
      </c>
      <c r="J584" s="153">
        <v>0.00344797711936414</v>
      </c>
      <c r="K584" s="153">
        <v>0.00350933039019807</v>
      </c>
      <c r="L584" s="153">
        <v>0.00344868993506817</v>
      </c>
      <c r="M584" s="153">
        <v>0.00346028630425031</v>
      </c>
      <c r="N584" s="153">
        <v>0.00344797711936427</v>
      </c>
      <c r="O584" s="153">
        <v>0.00228041875841627</v>
      </c>
      <c r="P584" s="153">
        <v>0.00159516762186895</v>
      </c>
      <c r="Q584" s="153">
        <v>0.00197136118536711</v>
      </c>
      <c r="R584" s="153">
        <v>0.00159480159172407</v>
      </c>
    </row>
    <row r="585" spans="1:18" ht="12.75">
      <c r="A585" s="14">
        <v>0.00350933039019809</v>
      </c>
      <c r="B585" s="14">
        <v>0.00350933032018474</v>
      </c>
      <c r="C585" s="14">
        <v>0.00350933039021583</v>
      </c>
      <c r="D585" s="14" t="s">
        <v>2234</v>
      </c>
      <c r="F585" s="14" t="s">
        <v>2235</v>
      </c>
      <c r="G585" s="153">
        <v>0.00350933039019784</v>
      </c>
      <c r="H585" s="153">
        <v>0.00344868993506734</v>
      </c>
      <c r="I585" s="153">
        <v>0.00346028630425016</v>
      </c>
      <c r="J585" s="153">
        <v>0.00344797711936414</v>
      </c>
      <c r="K585" s="153">
        <v>0.00350933039019807</v>
      </c>
      <c r="L585" s="153">
        <v>0.00344868993506817</v>
      </c>
      <c r="M585" s="153">
        <v>0.00346028630425031</v>
      </c>
      <c r="N585" s="153">
        <v>0.00344797711936427</v>
      </c>
      <c r="O585" s="153">
        <v>0.00228041875841627</v>
      </c>
      <c r="P585" s="153">
        <v>0.00159516762186895</v>
      </c>
      <c r="Q585" s="153">
        <v>0.00197136118536711</v>
      </c>
      <c r="R585" s="153">
        <v>0.00159480159172407</v>
      </c>
    </row>
    <row r="586" spans="1:18" ht="12.75">
      <c r="A586" s="14">
        <v>0.00350933039019809</v>
      </c>
      <c r="B586" s="14">
        <v>0.00350933032018474</v>
      </c>
      <c r="C586" s="14">
        <v>0.00350933039019762</v>
      </c>
      <c r="D586" s="14" t="s">
        <v>2236</v>
      </c>
      <c r="E586" s="14" t="s">
        <v>2237</v>
      </c>
      <c r="F586" s="14" t="s">
        <v>2238</v>
      </c>
      <c r="G586" s="153">
        <v>0.00350933039019784</v>
      </c>
      <c r="H586" s="153">
        <v>0.00344868993506734</v>
      </c>
      <c r="I586" s="153">
        <v>0.00346028630425016</v>
      </c>
      <c r="J586" s="153">
        <v>0.00344797711936414</v>
      </c>
      <c r="K586" s="153">
        <v>0.00350933039019807</v>
      </c>
      <c r="L586" s="153">
        <v>0.00344868993506817</v>
      </c>
      <c r="M586" s="153">
        <v>0.00346028630425031</v>
      </c>
      <c r="N586" s="153">
        <v>0.00344797711936427</v>
      </c>
      <c r="O586" s="153">
        <v>0.00228041875841627</v>
      </c>
      <c r="P586" s="153">
        <v>0.00159516762186895</v>
      </c>
      <c r="Q586" s="153">
        <v>0.00197136118536711</v>
      </c>
      <c r="R586" s="153">
        <v>0.00159480159172407</v>
      </c>
    </row>
    <row r="587" spans="1:18" ht="12.75">
      <c r="A587" s="14">
        <v>0</v>
      </c>
      <c r="B587" s="14">
        <v>0</v>
      </c>
      <c r="C587" s="14">
        <v>0</v>
      </c>
      <c r="D587" s="14" t="s">
        <v>2239</v>
      </c>
      <c r="F587" s="14" t="s">
        <v>2240</v>
      </c>
      <c r="G587" s="153">
        <v>0</v>
      </c>
      <c r="H587" s="153">
        <v>0</v>
      </c>
      <c r="I587" s="153">
        <v>0</v>
      </c>
      <c r="J587" s="153">
        <v>0</v>
      </c>
      <c r="K587" s="153">
        <v>0</v>
      </c>
      <c r="L587" s="153">
        <v>0</v>
      </c>
      <c r="M587" s="153">
        <v>0</v>
      </c>
      <c r="N587" s="153">
        <v>0</v>
      </c>
      <c r="O587" s="153">
        <v>0</v>
      </c>
      <c r="P587" s="153">
        <v>0</v>
      </c>
      <c r="Q587" s="153">
        <v>0</v>
      </c>
      <c r="R587" s="153">
        <v>0</v>
      </c>
    </row>
    <row r="588" spans="1:18" ht="12.75">
      <c r="A588" s="14">
        <v>0</v>
      </c>
      <c r="B588" s="14">
        <v>0</v>
      </c>
      <c r="C588" s="14">
        <v>0</v>
      </c>
      <c r="D588" s="14" t="s">
        <v>2241</v>
      </c>
      <c r="F588" s="14" t="s">
        <v>2242</v>
      </c>
      <c r="G588" s="153">
        <v>0</v>
      </c>
      <c r="H588" s="153">
        <v>0</v>
      </c>
      <c r="I588" s="153">
        <v>0</v>
      </c>
      <c r="J588" s="153">
        <v>0</v>
      </c>
      <c r="K588" s="153">
        <v>0</v>
      </c>
      <c r="L588" s="153">
        <v>0</v>
      </c>
      <c r="M588" s="153">
        <v>0</v>
      </c>
      <c r="N588" s="153">
        <v>0</v>
      </c>
      <c r="O588" s="153">
        <v>0</v>
      </c>
      <c r="P588" s="153">
        <v>0</v>
      </c>
      <c r="Q588" s="153">
        <v>0</v>
      </c>
      <c r="R588" s="153">
        <v>0</v>
      </c>
    </row>
    <row r="589" spans="1:18" ht="12.75">
      <c r="A589" s="14">
        <v>0.00350933039019809</v>
      </c>
      <c r="B589" s="14">
        <v>0.00350933032018474</v>
      </c>
      <c r="C589" s="14">
        <v>0.00350933039019794</v>
      </c>
      <c r="D589" s="14" t="s">
        <v>2243</v>
      </c>
      <c r="E589" s="14" t="s">
        <v>2185</v>
      </c>
      <c r="F589" s="14" t="s">
        <v>2244</v>
      </c>
      <c r="G589" s="153">
        <v>0.00350933039019784</v>
      </c>
      <c r="H589" s="153">
        <v>0.00344868993506734</v>
      </c>
      <c r="I589" s="153">
        <v>0.00346028630425016</v>
      </c>
      <c r="J589" s="153">
        <v>0.00344797711936414</v>
      </c>
      <c r="K589" s="153">
        <v>0.00350933039019807</v>
      </c>
      <c r="L589" s="153">
        <v>0.00344868993506817</v>
      </c>
      <c r="M589" s="153">
        <v>0.00346028630425031</v>
      </c>
      <c r="N589" s="153">
        <v>0.00344797711936427</v>
      </c>
      <c r="O589" s="153">
        <v>0.00228041875841627</v>
      </c>
      <c r="P589" s="153">
        <v>0.00159516762186895</v>
      </c>
      <c r="Q589" s="153">
        <v>0.00197136118536711</v>
      </c>
      <c r="R589" s="153">
        <v>0.00159480159172407</v>
      </c>
    </row>
    <row r="590" spans="1:18" ht="12.75">
      <c r="A590" s="14">
        <v>0</v>
      </c>
      <c r="B590" s="14">
        <v>0</v>
      </c>
      <c r="C590" s="14">
        <v>0</v>
      </c>
      <c r="D590" s="14" t="s">
        <v>2245</v>
      </c>
      <c r="F590" s="14" t="s">
        <v>2246</v>
      </c>
      <c r="G590" s="153">
        <v>0</v>
      </c>
      <c r="H590" s="153">
        <v>0</v>
      </c>
      <c r="I590" s="153">
        <v>0</v>
      </c>
      <c r="J590" s="153">
        <v>0</v>
      </c>
      <c r="K590" s="153">
        <v>0</v>
      </c>
      <c r="L590" s="153">
        <v>0</v>
      </c>
      <c r="M590" s="153">
        <v>0</v>
      </c>
      <c r="N590" s="153">
        <v>0</v>
      </c>
      <c r="O590" s="153">
        <v>0</v>
      </c>
      <c r="P590" s="153">
        <v>0</v>
      </c>
      <c r="Q590" s="153">
        <v>0</v>
      </c>
      <c r="R590" s="153">
        <v>0</v>
      </c>
    </row>
    <row r="591" spans="1:18" ht="12.75">
      <c r="A591" s="14">
        <v>0.00551466204173987</v>
      </c>
      <c r="B591" s="14">
        <v>0.00551466193173987</v>
      </c>
      <c r="C591" s="14">
        <v>0.00551466204173976</v>
      </c>
      <c r="D591" s="14" t="s">
        <v>2248</v>
      </c>
      <c r="E591" s="14" t="s">
        <v>2249</v>
      </c>
      <c r="F591" s="14" t="s">
        <v>2250</v>
      </c>
      <c r="G591" s="153">
        <v>0.00551466204173946</v>
      </c>
      <c r="H591" s="153">
        <v>0.00541936989796296</v>
      </c>
      <c r="I591" s="153">
        <v>0.00543759276382168</v>
      </c>
      <c r="J591" s="153">
        <v>0.00541824975900079</v>
      </c>
      <c r="K591" s="153">
        <v>0.00551466204173983</v>
      </c>
      <c r="L591" s="153">
        <v>0.00541936989796426</v>
      </c>
      <c r="M591" s="153">
        <v>0.00543759276382191</v>
      </c>
      <c r="N591" s="153">
        <v>0.00541824975900099</v>
      </c>
      <c r="O591" s="153">
        <v>0.003583515191797</v>
      </c>
      <c r="P591" s="153">
        <v>0.00250669197722264</v>
      </c>
      <c r="Q591" s="153">
        <v>0.00309785329129117</v>
      </c>
      <c r="R591" s="153">
        <v>0.00250611678699496</v>
      </c>
    </row>
    <row r="592" spans="1:18" ht="12.75">
      <c r="A592" s="14">
        <v>0.00551466204173987</v>
      </c>
      <c r="B592" s="14">
        <v>0.00551466193178384</v>
      </c>
      <c r="C592" s="14">
        <v>0.00551466204171902</v>
      </c>
      <c r="D592" s="14" t="s">
        <v>2251</v>
      </c>
      <c r="E592" s="14" t="s">
        <v>2252</v>
      </c>
      <c r="F592" s="14" t="s">
        <v>2253</v>
      </c>
      <c r="G592" s="153">
        <v>0.00551466204173946</v>
      </c>
      <c r="H592" s="153">
        <v>0.00541936989796296</v>
      </c>
      <c r="I592" s="153">
        <v>0.00543759276382168</v>
      </c>
      <c r="J592" s="153">
        <v>0.00541824975900079</v>
      </c>
      <c r="K592" s="153">
        <v>0.00551466204173983</v>
      </c>
      <c r="L592" s="153">
        <v>0.00541936989796426</v>
      </c>
      <c r="M592" s="153">
        <v>0.00543759276382191</v>
      </c>
      <c r="N592" s="153">
        <v>0.00541824975900099</v>
      </c>
      <c r="O592" s="153">
        <v>0.003583515191797</v>
      </c>
      <c r="P592" s="153">
        <v>0.00250669197722264</v>
      </c>
      <c r="Q592" s="153">
        <v>0.00309785329129117</v>
      </c>
      <c r="R592" s="153">
        <v>0.00250611678699496</v>
      </c>
    </row>
    <row r="593" spans="1:18" ht="12.75">
      <c r="A593" s="14">
        <v>0.00551466204173987</v>
      </c>
      <c r="B593" s="14">
        <v>0.00551466193178384</v>
      </c>
      <c r="C593" s="14">
        <v>0.00551466204171902</v>
      </c>
      <c r="D593" s="14" t="s">
        <v>2256</v>
      </c>
      <c r="E593" s="14" t="s">
        <v>2252</v>
      </c>
      <c r="F593" s="14" t="s">
        <v>2257</v>
      </c>
      <c r="G593" s="153">
        <v>0.00551466204173946</v>
      </c>
      <c r="H593" s="153">
        <v>0.00541936989796296</v>
      </c>
      <c r="I593" s="153">
        <v>0.00543759276382168</v>
      </c>
      <c r="J593" s="153">
        <v>0.00541824975900079</v>
      </c>
      <c r="K593" s="153">
        <v>0.00551466204173983</v>
      </c>
      <c r="L593" s="153">
        <v>0.00541936989796426</v>
      </c>
      <c r="M593" s="153">
        <v>0.00543759276382191</v>
      </c>
      <c r="N593" s="153">
        <v>0.00541824975900099</v>
      </c>
      <c r="O593" s="153">
        <v>0.003583515191797</v>
      </c>
      <c r="P593" s="153">
        <v>0.00250669197722264</v>
      </c>
      <c r="Q593" s="153">
        <v>0.00309785329129117</v>
      </c>
      <c r="R593" s="153">
        <v>0.00250611678699496</v>
      </c>
    </row>
    <row r="594" spans="1:18" ht="12.75">
      <c r="A594" s="14">
        <v>0.00551466204173987</v>
      </c>
      <c r="B594" s="14">
        <v>0.00551466193178384</v>
      </c>
      <c r="C594" s="14">
        <v>0.00551466204171902</v>
      </c>
      <c r="D594" s="14" t="s">
        <v>2258</v>
      </c>
      <c r="E594" s="14" t="s">
        <v>2259</v>
      </c>
      <c r="F594" s="14" t="s">
        <v>2260</v>
      </c>
      <c r="G594" s="153">
        <v>0.00551466204173946</v>
      </c>
      <c r="H594" s="153">
        <v>0.00541936989796296</v>
      </c>
      <c r="I594" s="153">
        <v>0.00543759276382168</v>
      </c>
      <c r="J594" s="153">
        <v>0.00541824975900079</v>
      </c>
      <c r="K594" s="153">
        <v>0.00551466204173983</v>
      </c>
      <c r="L594" s="153">
        <v>0.00541936989796426</v>
      </c>
      <c r="M594" s="153">
        <v>0.00543759276382191</v>
      </c>
      <c r="N594" s="153">
        <v>0.00541824975900099</v>
      </c>
      <c r="O594" s="153">
        <v>0.003583515191797</v>
      </c>
      <c r="P594" s="153">
        <v>0.00250669197722264</v>
      </c>
      <c r="Q594" s="153">
        <v>0.00309785329129117</v>
      </c>
      <c r="R594" s="153">
        <v>0.00250611678699496</v>
      </c>
    </row>
    <row r="595" spans="1:18" ht="12.75">
      <c r="A595" s="14">
        <v>0.00551466204173987</v>
      </c>
      <c r="B595" s="14">
        <v>0.00551466193173987</v>
      </c>
      <c r="C595" s="14">
        <v>0.00551466204173997</v>
      </c>
      <c r="D595" s="14" t="s">
        <v>2262</v>
      </c>
      <c r="E595" s="14" t="s">
        <v>2263</v>
      </c>
      <c r="F595" s="14" t="s">
        <v>2264</v>
      </c>
      <c r="G595" s="153">
        <v>0.00551466204173946</v>
      </c>
      <c r="H595" s="153">
        <v>0.00541936989796296</v>
      </c>
      <c r="I595" s="153">
        <v>0.00543759276382168</v>
      </c>
      <c r="J595" s="153">
        <v>0.00541824975900079</v>
      </c>
      <c r="K595" s="153">
        <v>0.00551466204173983</v>
      </c>
      <c r="L595" s="153">
        <v>0.00541936989796426</v>
      </c>
      <c r="M595" s="153">
        <v>0.00543759276382191</v>
      </c>
      <c r="N595" s="153">
        <v>0.00541824975900099</v>
      </c>
      <c r="O595" s="153">
        <v>0.003583515191797</v>
      </c>
      <c r="P595" s="153">
        <v>0.00250669197722264</v>
      </c>
      <c r="Q595" s="153">
        <v>0.00309785329129117</v>
      </c>
      <c r="R595" s="153">
        <v>0.00250611678699496</v>
      </c>
    </row>
    <row r="596" spans="1:18" ht="12.75">
      <c r="A596" s="14">
        <v>0</v>
      </c>
      <c r="B596" s="14">
        <v>0</v>
      </c>
      <c r="C596" s="14">
        <v>0</v>
      </c>
      <c r="D596" s="14" t="s">
        <v>2266</v>
      </c>
      <c r="E596" s="14" t="s">
        <v>2267</v>
      </c>
      <c r="F596" s="14" t="s">
        <v>2268</v>
      </c>
      <c r="G596" s="153">
        <v>0</v>
      </c>
      <c r="H596" s="153">
        <v>0</v>
      </c>
      <c r="I596" s="153">
        <v>0</v>
      </c>
      <c r="J596" s="153">
        <v>0</v>
      </c>
      <c r="K596" s="153">
        <v>0</v>
      </c>
      <c r="L596" s="153">
        <v>0</v>
      </c>
      <c r="M596" s="153">
        <v>0</v>
      </c>
      <c r="N596" s="153">
        <v>0</v>
      </c>
      <c r="O596" s="153">
        <v>0</v>
      </c>
      <c r="P596" s="153">
        <v>0</v>
      </c>
      <c r="Q596" s="153">
        <v>0</v>
      </c>
      <c r="R596" s="153">
        <v>0</v>
      </c>
    </row>
    <row r="597" spans="1:18" ht="12.75">
      <c r="A597" s="14">
        <v>0</v>
      </c>
      <c r="B597" s="14">
        <v>0</v>
      </c>
      <c r="C597" s="14">
        <v>0</v>
      </c>
      <c r="D597" s="14" t="s">
        <v>2269</v>
      </c>
      <c r="E597" s="14" t="s">
        <v>2267</v>
      </c>
      <c r="F597" s="14" t="s">
        <v>2270</v>
      </c>
      <c r="G597" s="153">
        <v>0</v>
      </c>
      <c r="H597" s="153">
        <v>0</v>
      </c>
      <c r="I597" s="153">
        <v>0</v>
      </c>
      <c r="J597" s="153">
        <v>0</v>
      </c>
      <c r="K597" s="153">
        <v>0</v>
      </c>
      <c r="L597" s="153">
        <v>0</v>
      </c>
      <c r="M597" s="153">
        <v>0</v>
      </c>
      <c r="N597" s="153">
        <v>0</v>
      </c>
      <c r="O597" s="153">
        <v>0</v>
      </c>
      <c r="P597" s="153">
        <v>0</v>
      </c>
      <c r="Q597" s="153">
        <v>0</v>
      </c>
      <c r="R597" s="153">
        <v>0</v>
      </c>
    </row>
    <row r="598" spans="1:18" ht="12.75">
      <c r="A598" s="14">
        <v>0.00551466204173987</v>
      </c>
      <c r="B598" s="14">
        <v>0.00551466193178384</v>
      </c>
      <c r="C598" s="14">
        <v>0.00551466204171902</v>
      </c>
      <c r="D598" s="14" t="s">
        <v>2271</v>
      </c>
      <c r="E598" s="14" t="s">
        <v>2267</v>
      </c>
      <c r="F598" s="14" t="s">
        <v>2272</v>
      </c>
      <c r="G598" s="153">
        <v>0.00551466204173946</v>
      </c>
      <c r="H598" s="153">
        <v>0.00541936989796296</v>
      </c>
      <c r="I598" s="153">
        <v>0.00543759276382168</v>
      </c>
      <c r="J598" s="153">
        <v>0.00541824975900079</v>
      </c>
      <c r="K598" s="153">
        <v>0.00551466204173983</v>
      </c>
      <c r="L598" s="153">
        <v>0.00541936989796426</v>
      </c>
      <c r="M598" s="153">
        <v>0.00543759276382191</v>
      </c>
      <c r="N598" s="153">
        <v>0.00541824975900099</v>
      </c>
      <c r="O598" s="153">
        <v>0.003583515191797</v>
      </c>
      <c r="P598" s="153">
        <v>0.00250669197722264</v>
      </c>
      <c r="Q598" s="153">
        <v>0.00309785329129117</v>
      </c>
      <c r="R598" s="153">
        <v>0.00250611678699496</v>
      </c>
    </row>
    <row r="599" spans="1:18" ht="12.75">
      <c r="A599" s="14">
        <v>0</v>
      </c>
      <c r="B599" s="14">
        <v>0</v>
      </c>
      <c r="C599" s="14">
        <v>0</v>
      </c>
      <c r="D599" s="14" t="s">
        <v>2273</v>
      </c>
      <c r="F599" s="14" t="s">
        <v>2274</v>
      </c>
      <c r="G599" s="153">
        <v>0</v>
      </c>
      <c r="H599" s="153">
        <v>0</v>
      </c>
      <c r="I599" s="153">
        <v>0</v>
      </c>
      <c r="J599" s="153">
        <v>0</v>
      </c>
      <c r="K599" s="153">
        <v>0</v>
      </c>
      <c r="L599" s="153">
        <v>0</v>
      </c>
      <c r="M599" s="153">
        <v>0</v>
      </c>
      <c r="N599" s="153">
        <v>0</v>
      </c>
      <c r="O599" s="153">
        <v>0</v>
      </c>
      <c r="P599" s="153">
        <v>0</v>
      </c>
      <c r="Q599" s="153">
        <v>0</v>
      </c>
      <c r="R599" s="153">
        <v>0</v>
      </c>
    </row>
    <row r="600" spans="1:18" ht="12.75">
      <c r="A600" s="14">
        <v>0</v>
      </c>
      <c r="B600" s="14">
        <v>0</v>
      </c>
      <c r="C600" s="14">
        <v>0</v>
      </c>
      <c r="D600" s="14" t="s">
        <v>2277</v>
      </c>
      <c r="F600" s="14" t="s">
        <v>2278</v>
      </c>
      <c r="G600" s="153">
        <v>0</v>
      </c>
      <c r="H600" s="153">
        <v>0</v>
      </c>
      <c r="I600" s="153">
        <v>0</v>
      </c>
      <c r="J600" s="153">
        <v>0</v>
      </c>
      <c r="K600" s="153">
        <v>0</v>
      </c>
      <c r="L600" s="153">
        <v>0</v>
      </c>
      <c r="M600" s="153">
        <v>0</v>
      </c>
      <c r="N600" s="153">
        <v>0</v>
      </c>
      <c r="O600" s="153">
        <v>0</v>
      </c>
      <c r="P600" s="153">
        <v>0</v>
      </c>
      <c r="Q600" s="153">
        <v>0</v>
      </c>
      <c r="R600" s="153">
        <v>0</v>
      </c>
    </row>
    <row r="601" spans="1:18" ht="12.75">
      <c r="A601" s="14">
        <v>0</v>
      </c>
      <c r="B601" s="14">
        <v>0</v>
      </c>
      <c r="C601" s="14">
        <v>0</v>
      </c>
      <c r="D601" s="14" t="s">
        <v>2280</v>
      </c>
      <c r="F601" s="14" t="s">
        <v>2281</v>
      </c>
      <c r="G601" s="153">
        <v>0</v>
      </c>
      <c r="H601" s="153">
        <v>0</v>
      </c>
      <c r="I601" s="153">
        <v>0</v>
      </c>
      <c r="J601" s="153">
        <v>0</v>
      </c>
      <c r="K601" s="153">
        <v>0</v>
      </c>
      <c r="L601" s="153">
        <v>0</v>
      </c>
      <c r="M601" s="153">
        <v>0</v>
      </c>
      <c r="N601" s="153">
        <v>0</v>
      </c>
      <c r="O601" s="153">
        <v>0</v>
      </c>
      <c r="P601" s="153">
        <v>0</v>
      </c>
      <c r="Q601" s="153">
        <v>0</v>
      </c>
      <c r="R601" s="153">
        <v>0</v>
      </c>
    </row>
    <row r="602" spans="1:18" ht="12.75">
      <c r="A602" s="14">
        <v>0</v>
      </c>
      <c r="B602" s="14">
        <v>0</v>
      </c>
      <c r="C602" s="14">
        <v>0</v>
      </c>
      <c r="D602" s="14" t="s">
        <v>2283</v>
      </c>
      <c r="F602" s="14" t="s">
        <v>2284</v>
      </c>
      <c r="G602" s="153">
        <v>0</v>
      </c>
      <c r="H602" s="153">
        <v>0</v>
      </c>
      <c r="I602" s="153">
        <v>0</v>
      </c>
      <c r="J602" s="153">
        <v>0</v>
      </c>
      <c r="K602" s="153">
        <v>0</v>
      </c>
      <c r="L602" s="153">
        <v>0</v>
      </c>
      <c r="M602" s="153">
        <v>0</v>
      </c>
      <c r="N602" s="153">
        <v>0</v>
      </c>
      <c r="O602" s="153">
        <v>0</v>
      </c>
      <c r="P602" s="153">
        <v>0</v>
      </c>
      <c r="Q602" s="153">
        <v>0</v>
      </c>
      <c r="R602" s="153">
        <v>0</v>
      </c>
    </row>
    <row r="603" spans="1:18" ht="12.75">
      <c r="A603" s="14">
        <v>0</v>
      </c>
      <c r="B603" s="14">
        <v>0</v>
      </c>
      <c r="C603" s="14">
        <v>0</v>
      </c>
      <c r="D603" s="14" t="s">
        <v>2285</v>
      </c>
      <c r="F603" s="14" t="s">
        <v>2286</v>
      </c>
      <c r="G603" s="153">
        <v>0</v>
      </c>
      <c r="H603" s="153">
        <v>0</v>
      </c>
      <c r="I603" s="153">
        <v>0</v>
      </c>
      <c r="J603" s="153">
        <v>0</v>
      </c>
      <c r="K603" s="153">
        <v>0</v>
      </c>
      <c r="L603" s="153">
        <v>0</v>
      </c>
      <c r="M603" s="153">
        <v>0</v>
      </c>
      <c r="N603" s="153">
        <v>0</v>
      </c>
      <c r="O603" s="153">
        <v>0</v>
      </c>
      <c r="P603" s="153">
        <v>0</v>
      </c>
      <c r="Q603" s="153">
        <v>0</v>
      </c>
      <c r="R603" s="153">
        <v>0</v>
      </c>
    </row>
    <row r="604" spans="1:18" ht="12.75">
      <c r="A604" s="14">
        <v>0</v>
      </c>
      <c r="B604" s="14">
        <v>0</v>
      </c>
      <c r="C604" s="14">
        <v>0</v>
      </c>
      <c r="D604" s="14" t="s">
        <v>2287</v>
      </c>
      <c r="F604" s="14" t="s">
        <v>2288</v>
      </c>
      <c r="G604" s="153">
        <v>0</v>
      </c>
      <c r="H604" s="153">
        <v>0</v>
      </c>
      <c r="I604" s="153">
        <v>0</v>
      </c>
      <c r="J604" s="153">
        <v>0</v>
      </c>
      <c r="K604" s="153">
        <v>0</v>
      </c>
      <c r="L604" s="153">
        <v>0</v>
      </c>
      <c r="M604" s="153">
        <v>0</v>
      </c>
      <c r="N604" s="153">
        <v>0</v>
      </c>
      <c r="O604" s="153">
        <v>0</v>
      </c>
      <c r="P604" s="153">
        <v>0</v>
      </c>
      <c r="Q604" s="153">
        <v>0</v>
      </c>
      <c r="R604" s="153">
        <v>0</v>
      </c>
    </row>
    <row r="605" spans="1:18" ht="12.75">
      <c r="A605" s="14">
        <v>0</v>
      </c>
      <c r="B605" s="14">
        <v>0</v>
      </c>
      <c r="C605" s="14">
        <v>0</v>
      </c>
      <c r="D605" s="14" t="s">
        <v>2289</v>
      </c>
      <c r="F605" s="14" t="s">
        <v>2290</v>
      </c>
      <c r="G605" s="153">
        <v>0</v>
      </c>
      <c r="H605" s="153">
        <v>0</v>
      </c>
      <c r="I605" s="153">
        <v>0</v>
      </c>
      <c r="J605" s="153">
        <v>0</v>
      </c>
      <c r="K605" s="153">
        <v>0</v>
      </c>
      <c r="L605" s="153">
        <v>0</v>
      </c>
      <c r="M605" s="153">
        <v>0</v>
      </c>
      <c r="N605" s="153">
        <v>0</v>
      </c>
      <c r="O605" s="153">
        <v>0</v>
      </c>
      <c r="P605" s="153">
        <v>0</v>
      </c>
      <c r="Q605" s="153">
        <v>0</v>
      </c>
      <c r="R605" s="153">
        <v>0</v>
      </c>
    </row>
    <row r="606" spans="1:18" ht="12.75">
      <c r="A606" s="14">
        <v>0</v>
      </c>
      <c r="B606" s="14">
        <v>0</v>
      </c>
      <c r="C606" s="14">
        <v>0</v>
      </c>
      <c r="D606" s="14" t="s">
        <v>2291</v>
      </c>
      <c r="F606" s="14" t="s">
        <v>2292</v>
      </c>
      <c r="G606" s="153">
        <v>0</v>
      </c>
      <c r="H606" s="153">
        <v>0</v>
      </c>
      <c r="I606" s="153">
        <v>0</v>
      </c>
      <c r="J606" s="153">
        <v>0</v>
      </c>
      <c r="K606" s="153">
        <v>0</v>
      </c>
      <c r="L606" s="153">
        <v>0</v>
      </c>
      <c r="M606" s="153">
        <v>0</v>
      </c>
      <c r="N606" s="153">
        <v>0</v>
      </c>
      <c r="O606" s="153">
        <v>0</v>
      </c>
      <c r="P606" s="153">
        <v>0</v>
      </c>
      <c r="Q606" s="153">
        <v>0</v>
      </c>
      <c r="R606" s="153">
        <v>0</v>
      </c>
    </row>
    <row r="607" spans="1:18" ht="12.75">
      <c r="A607" s="14">
        <v>0</v>
      </c>
      <c r="B607" s="14">
        <v>0</v>
      </c>
      <c r="C607" s="14">
        <v>0</v>
      </c>
      <c r="D607" s="14" t="s">
        <v>2293</v>
      </c>
      <c r="F607" s="14" t="s">
        <v>2294</v>
      </c>
      <c r="G607" s="153">
        <v>0</v>
      </c>
      <c r="H607" s="153">
        <v>0</v>
      </c>
      <c r="I607" s="153">
        <v>0</v>
      </c>
      <c r="J607" s="153">
        <v>0</v>
      </c>
      <c r="K607" s="153">
        <v>0</v>
      </c>
      <c r="L607" s="153">
        <v>0</v>
      </c>
      <c r="M607" s="153">
        <v>0</v>
      </c>
      <c r="N607" s="153">
        <v>0</v>
      </c>
      <c r="O607" s="153">
        <v>0</v>
      </c>
      <c r="P607" s="153">
        <v>0</v>
      </c>
      <c r="Q607" s="153">
        <v>0</v>
      </c>
      <c r="R607" s="153">
        <v>0</v>
      </c>
    </row>
    <row r="608" spans="1:18" ht="12.75">
      <c r="A608" s="14">
        <v>0</v>
      </c>
      <c r="B608" s="14">
        <v>0</v>
      </c>
      <c r="C608" s="14">
        <v>0</v>
      </c>
      <c r="D608" s="14" t="s">
        <v>2295</v>
      </c>
      <c r="F608" s="14" t="s">
        <v>2296</v>
      </c>
      <c r="G608" s="153">
        <v>0</v>
      </c>
      <c r="H608" s="153">
        <v>0</v>
      </c>
      <c r="I608" s="153">
        <v>0</v>
      </c>
      <c r="J608" s="153">
        <v>0</v>
      </c>
      <c r="K608" s="153">
        <v>0</v>
      </c>
      <c r="L608" s="153">
        <v>0</v>
      </c>
      <c r="M608" s="153">
        <v>0</v>
      </c>
      <c r="N608" s="153">
        <v>0</v>
      </c>
      <c r="O608" s="153">
        <v>0</v>
      </c>
      <c r="P608" s="153">
        <v>0</v>
      </c>
      <c r="Q608" s="153">
        <v>0</v>
      </c>
      <c r="R608" s="153">
        <v>0</v>
      </c>
    </row>
    <row r="609" spans="1:18" ht="12.75">
      <c r="A609" s="14">
        <v>0</v>
      </c>
      <c r="B609" s="14">
        <v>0</v>
      </c>
      <c r="C609" s="14">
        <v>0</v>
      </c>
      <c r="D609" s="14" t="s">
        <v>2297</v>
      </c>
      <c r="F609" s="14" t="s">
        <v>2298</v>
      </c>
      <c r="G609" s="153">
        <v>0</v>
      </c>
      <c r="H609" s="153">
        <v>0</v>
      </c>
      <c r="I609" s="153">
        <v>0</v>
      </c>
      <c r="J609" s="153">
        <v>0</v>
      </c>
      <c r="K609" s="153">
        <v>0</v>
      </c>
      <c r="L609" s="153">
        <v>0</v>
      </c>
      <c r="M609" s="153">
        <v>0</v>
      </c>
      <c r="N609" s="153">
        <v>0</v>
      </c>
      <c r="O609" s="153">
        <v>0</v>
      </c>
      <c r="P609" s="153">
        <v>0</v>
      </c>
      <c r="Q609" s="153">
        <v>0</v>
      </c>
      <c r="R609" s="153">
        <v>0</v>
      </c>
    </row>
    <row r="610" spans="1:18" ht="12.75">
      <c r="A610" s="14">
        <v>0</v>
      </c>
      <c r="B610" s="14">
        <v>0</v>
      </c>
      <c r="C610" s="14">
        <v>0</v>
      </c>
      <c r="D610" s="14" t="s">
        <v>2299</v>
      </c>
      <c r="F610" s="14" t="s">
        <v>2300</v>
      </c>
      <c r="G610" s="153">
        <v>0</v>
      </c>
      <c r="H610" s="153">
        <v>0</v>
      </c>
      <c r="I610" s="153">
        <v>0</v>
      </c>
      <c r="J610" s="153">
        <v>0</v>
      </c>
      <c r="K610" s="153">
        <v>0</v>
      </c>
      <c r="L610" s="153">
        <v>0</v>
      </c>
      <c r="M610" s="153">
        <v>0</v>
      </c>
      <c r="N610" s="153">
        <v>0</v>
      </c>
      <c r="O610" s="153">
        <v>0</v>
      </c>
      <c r="P610" s="153">
        <v>0</v>
      </c>
      <c r="Q610" s="153">
        <v>0</v>
      </c>
      <c r="R610" s="153">
        <v>0</v>
      </c>
    </row>
    <row r="611" spans="1:18" ht="12.75">
      <c r="A611" s="14">
        <v>0</v>
      </c>
      <c r="B611" s="14">
        <v>0</v>
      </c>
      <c r="C611" s="14">
        <v>0</v>
      </c>
      <c r="D611" s="14" t="s">
        <v>2301</v>
      </c>
      <c r="F611" s="14" t="s">
        <v>2302</v>
      </c>
      <c r="G611" s="153">
        <v>0</v>
      </c>
      <c r="H611" s="153">
        <v>0</v>
      </c>
      <c r="I611" s="153">
        <v>0</v>
      </c>
      <c r="J611" s="153">
        <v>0</v>
      </c>
      <c r="K611" s="153">
        <v>0</v>
      </c>
      <c r="L611" s="153">
        <v>0</v>
      </c>
      <c r="M611" s="153">
        <v>0</v>
      </c>
      <c r="N611" s="153">
        <v>0</v>
      </c>
      <c r="O611" s="153">
        <v>0</v>
      </c>
      <c r="P611" s="153">
        <v>0</v>
      </c>
      <c r="Q611" s="153">
        <v>0</v>
      </c>
      <c r="R611" s="153">
        <v>0</v>
      </c>
    </row>
    <row r="612" spans="1:18" ht="12.75">
      <c r="A612" s="14">
        <v>0</v>
      </c>
      <c r="B612" s="14">
        <v>0</v>
      </c>
      <c r="C612" s="14">
        <v>0</v>
      </c>
      <c r="D612" s="14" t="s">
        <v>2304</v>
      </c>
      <c r="F612" s="14" t="s">
        <v>2305</v>
      </c>
      <c r="G612" s="153">
        <v>0</v>
      </c>
      <c r="H612" s="153">
        <v>0</v>
      </c>
      <c r="I612" s="153">
        <v>0</v>
      </c>
      <c r="J612" s="153">
        <v>0</v>
      </c>
      <c r="K612" s="153">
        <v>0</v>
      </c>
      <c r="L612" s="153">
        <v>0</v>
      </c>
      <c r="M612" s="153">
        <v>0</v>
      </c>
      <c r="N612" s="153">
        <v>0</v>
      </c>
      <c r="O612" s="153">
        <v>0</v>
      </c>
      <c r="P612" s="153">
        <v>0</v>
      </c>
      <c r="Q612" s="153">
        <v>0</v>
      </c>
      <c r="R612" s="153">
        <v>0</v>
      </c>
    </row>
    <row r="613" spans="1:18" ht="12.75">
      <c r="A613" s="14">
        <v>0</v>
      </c>
      <c r="B613" s="14">
        <v>0</v>
      </c>
      <c r="C613" s="14">
        <v>0</v>
      </c>
      <c r="D613" s="14" t="s">
        <v>2306</v>
      </c>
      <c r="F613" s="14" t="s">
        <v>2307</v>
      </c>
      <c r="G613" s="153">
        <v>0</v>
      </c>
      <c r="H613" s="153">
        <v>0</v>
      </c>
      <c r="I613" s="153">
        <v>0</v>
      </c>
      <c r="J613" s="153">
        <v>0</v>
      </c>
      <c r="K613" s="153">
        <v>0</v>
      </c>
      <c r="L613" s="153">
        <v>0</v>
      </c>
      <c r="M613" s="153">
        <v>0</v>
      </c>
      <c r="N613" s="153">
        <v>0</v>
      </c>
      <c r="O613" s="153">
        <v>0</v>
      </c>
      <c r="P613" s="153">
        <v>0</v>
      </c>
      <c r="Q613" s="153">
        <v>0</v>
      </c>
      <c r="R613" s="153">
        <v>0</v>
      </c>
    </row>
    <row r="614" spans="1:18" ht="12.75">
      <c r="A614" s="14">
        <v>0</v>
      </c>
      <c r="B614" s="14">
        <v>0</v>
      </c>
      <c r="C614" s="14">
        <v>0</v>
      </c>
      <c r="D614" s="14" t="s">
        <v>2308</v>
      </c>
      <c r="F614" s="14" t="s">
        <v>2309</v>
      </c>
      <c r="G614" s="153">
        <v>0</v>
      </c>
      <c r="H614" s="153">
        <v>0</v>
      </c>
      <c r="I614" s="153">
        <v>0</v>
      </c>
      <c r="J614" s="153">
        <v>0</v>
      </c>
      <c r="K614" s="153">
        <v>0</v>
      </c>
      <c r="L614" s="153">
        <v>0</v>
      </c>
      <c r="M614" s="153">
        <v>0</v>
      </c>
      <c r="N614" s="153">
        <v>0</v>
      </c>
      <c r="O614" s="153">
        <v>0</v>
      </c>
      <c r="P614" s="153">
        <v>0</v>
      </c>
      <c r="Q614" s="153">
        <v>0</v>
      </c>
      <c r="R614" s="153">
        <v>0</v>
      </c>
    </row>
    <row r="615" spans="1:18" ht="12.75">
      <c r="A615" s="14">
        <v>0.00350933039019809</v>
      </c>
      <c r="B615" s="14">
        <v>0.00350933032019809</v>
      </c>
      <c r="C615" s="14">
        <v>0.0035093303901997</v>
      </c>
      <c r="D615" s="14" t="s">
        <v>2311</v>
      </c>
      <c r="E615" s="14" t="s">
        <v>2312</v>
      </c>
      <c r="F615" s="14" t="s">
        <v>2313</v>
      </c>
      <c r="G615" s="153">
        <v>0.00350933039019784</v>
      </c>
      <c r="H615" s="153">
        <v>0.00344868993506734</v>
      </c>
      <c r="I615" s="153">
        <v>0.00346028630425016</v>
      </c>
      <c r="J615" s="153">
        <v>0.00344797711936414</v>
      </c>
      <c r="K615" s="153">
        <v>0.00350933039019807</v>
      </c>
      <c r="L615" s="153">
        <v>0.00344868993506817</v>
      </c>
      <c r="M615" s="153">
        <v>0.00346028630425031</v>
      </c>
      <c r="N615" s="153">
        <v>0.00344797711936427</v>
      </c>
      <c r="O615" s="153">
        <v>0.00228041875841627</v>
      </c>
      <c r="P615" s="153">
        <v>0.00159516762186895</v>
      </c>
      <c r="Q615" s="153">
        <v>0.00197136118536711</v>
      </c>
      <c r="R615" s="153">
        <v>0.00159480159172407</v>
      </c>
    </row>
    <row r="616" spans="1:18" ht="12.75">
      <c r="A616" s="14">
        <v>0.00350933039019809</v>
      </c>
      <c r="B616" s="14">
        <v>0.00350933032018474</v>
      </c>
      <c r="C616" s="14">
        <v>0.00350933039021583</v>
      </c>
      <c r="D616" s="14" t="s">
        <v>2316</v>
      </c>
      <c r="E616" s="14" t="s">
        <v>2317</v>
      </c>
      <c r="F616" s="14" t="s">
        <v>2318</v>
      </c>
      <c r="G616" s="153">
        <v>0.00350933039019784</v>
      </c>
      <c r="H616" s="153">
        <v>0.00344868993506734</v>
      </c>
      <c r="I616" s="153">
        <v>0.00346028630425016</v>
      </c>
      <c r="J616" s="153">
        <v>0.00344797711936414</v>
      </c>
      <c r="K616" s="153">
        <v>0.00350933039019807</v>
      </c>
      <c r="L616" s="153">
        <v>0.00344868993506817</v>
      </c>
      <c r="M616" s="153">
        <v>0.00346028630425031</v>
      </c>
      <c r="N616" s="153">
        <v>0.00344797711936427</v>
      </c>
      <c r="O616" s="153">
        <v>0.00228041875841627</v>
      </c>
      <c r="P616" s="153">
        <v>0.00159516762186895</v>
      </c>
      <c r="Q616" s="153">
        <v>0.00197136118536711</v>
      </c>
      <c r="R616" s="153">
        <v>0.00159480159172407</v>
      </c>
    </row>
    <row r="617" spans="1:18" ht="12.75">
      <c r="A617" s="14">
        <v>0.00350933039019809</v>
      </c>
      <c r="B617" s="14">
        <v>0.00350933032018474</v>
      </c>
      <c r="C617" s="14">
        <v>0.00350933039021583</v>
      </c>
      <c r="D617" s="14" t="s">
        <v>2320</v>
      </c>
      <c r="E617" s="14" t="s">
        <v>2321</v>
      </c>
      <c r="F617" s="14" t="s">
        <v>2322</v>
      </c>
      <c r="G617" s="153">
        <v>0.00350933039019784</v>
      </c>
      <c r="H617" s="153">
        <v>0.00344868993506734</v>
      </c>
      <c r="I617" s="153">
        <v>0.00346028630425016</v>
      </c>
      <c r="J617" s="153">
        <v>0.00344797711936414</v>
      </c>
      <c r="K617" s="153">
        <v>0.00350933039019807</v>
      </c>
      <c r="L617" s="153">
        <v>0.00344868993506817</v>
      </c>
      <c r="M617" s="153">
        <v>0.00346028630425031</v>
      </c>
      <c r="N617" s="153">
        <v>0.00344797711936427</v>
      </c>
      <c r="O617" s="153">
        <v>0.00228041875841627</v>
      </c>
      <c r="P617" s="153">
        <v>0.00159516762186895</v>
      </c>
      <c r="Q617" s="153">
        <v>0.00197136118536711</v>
      </c>
      <c r="R617" s="153">
        <v>0.00159480159172407</v>
      </c>
    </row>
    <row r="618" spans="1:18" ht="12.75">
      <c r="A618" s="14">
        <v>0.00350933039019809</v>
      </c>
      <c r="B618" s="14">
        <v>0.00350933032018474</v>
      </c>
      <c r="C618" s="14">
        <v>0.00350933039021583</v>
      </c>
      <c r="D618" s="14" t="s">
        <v>2324</v>
      </c>
      <c r="E618" s="14" t="s">
        <v>2325</v>
      </c>
      <c r="F618" s="14" t="s">
        <v>2326</v>
      </c>
      <c r="G618" s="153">
        <v>0.00350933039019784</v>
      </c>
      <c r="H618" s="153">
        <v>0.00344868993506734</v>
      </c>
      <c r="I618" s="153">
        <v>0.00346028630425016</v>
      </c>
      <c r="J618" s="153">
        <v>0.00344797711936414</v>
      </c>
      <c r="K618" s="153">
        <v>0.00350933039019807</v>
      </c>
      <c r="L618" s="153">
        <v>0.00344868993506817</v>
      </c>
      <c r="M618" s="153">
        <v>0.00346028630425031</v>
      </c>
      <c r="N618" s="153">
        <v>0.00344797711936427</v>
      </c>
      <c r="O618" s="153">
        <v>0.00228041875841627</v>
      </c>
      <c r="P618" s="153">
        <v>0.00159516762186895</v>
      </c>
      <c r="Q618" s="153">
        <v>0.00197136118536711</v>
      </c>
      <c r="R618" s="153">
        <v>0.00159480159172407</v>
      </c>
    </row>
    <row r="619" spans="1:18" ht="12.75">
      <c r="A619" s="14">
        <v>0.00350933039019809</v>
      </c>
      <c r="B619" s="14">
        <v>0.00350933032019809</v>
      </c>
      <c r="C619" s="14">
        <v>0.0035093303901978</v>
      </c>
      <c r="D619" s="14" t="s">
        <v>2328</v>
      </c>
      <c r="E619" s="14" t="s">
        <v>2329</v>
      </c>
      <c r="F619" s="14" t="s">
        <v>2330</v>
      </c>
      <c r="G619" s="153">
        <v>0.00350933039019784</v>
      </c>
      <c r="H619" s="153">
        <v>0.00344868993506734</v>
      </c>
      <c r="I619" s="153">
        <v>0.00346028630425016</v>
      </c>
      <c r="J619" s="153">
        <v>0.00344797711936414</v>
      </c>
      <c r="K619" s="153">
        <v>0.00350933039019807</v>
      </c>
      <c r="L619" s="153">
        <v>0.00344868993506817</v>
      </c>
      <c r="M619" s="153">
        <v>0.00346028630425031</v>
      </c>
      <c r="N619" s="153">
        <v>0.00344797711936427</v>
      </c>
      <c r="O619" s="153">
        <v>0.00228041875841627</v>
      </c>
      <c r="P619" s="153">
        <v>0.00159516762186895</v>
      </c>
      <c r="Q619" s="153">
        <v>0.00197136118536711</v>
      </c>
      <c r="R619" s="153">
        <v>0.00159480159172407</v>
      </c>
    </row>
    <row r="620" spans="1:18" ht="12.75">
      <c r="A620" s="14">
        <v>0</v>
      </c>
      <c r="B620" s="14">
        <v>0</v>
      </c>
      <c r="C620" s="14">
        <v>0</v>
      </c>
      <c r="D620" s="14" t="s">
        <v>2332</v>
      </c>
      <c r="F620" s="14" t="s">
        <v>2333</v>
      </c>
      <c r="G620" s="153">
        <v>0</v>
      </c>
      <c r="H620" s="153">
        <v>0</v>
      </c>
      <c r="I620" s="153">
        <v>0</v>
      </c>
      <c r="J620" s="153">
        <v>0</v>
      </c>
      <c r="K620" s="153">
        <v>0</v>
      </c>
      <c r="L620" s="153">
        <v>0</v>
      </c>
      <c r="M620" s="153">
        <v>0</v>
      </c>
      <c r="N620" s="153">
        <v>0</v>
      </c>
      <c r="O620" s="153">
        <v>0</v>
      </c>
      <c r="P620" s="153">
        <v>0</v>
      </c>
      <c r="Q620" s="153">
        <v>0</v>
      </c>
      <c r="R620" s="153">
        <v>0</v>
      </c>
    </row>
    <row r="621" spans="1:18" ht="12.75">
      <c r="A621" s="14">
        <v>0</v>
      </c>
      <c r="B621" s="14">
        <v>0</v>
      </c>
      <c r="C621" s="14">
        <v>0</v>
      </c>
      <c r="D621" s="14" t="s">
        <v>2335</v>
      </c>
      <c r="F621" s="14" t="s">
        <v>2336</v>
      </c>
      <c r="G621" s="153">
        <v>0</v>
      </c>
      <c r="H621" s="153">
        <v>0</v>
      </c>
      <c r="I621" s="153">
        <v>0</v>
      </c>
      <c r="J621" s="153">
        <v>0</v>
      </c>
      <c r="K621" s="153">
        <v>0</v>
      </c>
      <c r="L621" s="153">
        <v>0</v>
      </c>
      <c r="M621" s="153">
        <v>0</v>
      </c>
      <c r="N621" s="153">
        <v>0</v>
      </c>
      <c r="O621" s="153">
        <v>0</v>
      </c>
      <c r="P621" s="153">
        <v>0</v>
      </c>
      <c r="Q621" s="153">
        <v>0</v>
      </c>
      <c r="R621" s="153">
        <v>0</v>
      </c>
    </row>
    <row r="622" spans="1:18" ht="12.75">
      <c r="A622" s="14">
        <v>0</v>
      </c>
      <c r="B622" s="14">
        <v>0</v>
      </c>
      <c r="C622" s="14">
        <v>0</v>
      </c>
      <c r="D622" s="14" t="s">
        <v>2338</v>
      </c>
      <c r="F622" s="14" t="s">
        <v>2339</v>
      </c>
      <c r="G622" s="153">
        <v>0</v>
      </c>
      <c r="H622" s="153">
        <v>0</v>
      </c>
      <c r="I622" s="153">
        <v>0</v>
      </c>
      <c r="J622" s="153">
        <v>0</v>
      </c>
      <c r="K622" s="153">
        <v>0</v>
      </c>
      <c r="L622" s="153">
        <v>0</v>
      </c>
      <c r="M622" s="153">
        <v>0</v>
      </c>
      <c r="N622" s="153">
        <v>0</v>
      </c>
      <c r="O622" s="153">
        <v>0</v>
      </c>
      <c r="P622" s="153">
        <v>0</v>
      </c>
      <c r="Q622" s="153">
        <v>0</v>
      </c>
      <c r="R622" s="153">
        <v>0</v>
      </c>
    </row>
    <row r="623" spans="1:18" ht="12.75">
      <c r="A623" s="14">
        <v>0</v>
      </c>
      <c r="B623" s="14">
        <v>0</v>
      </c>
      <c r="C623" s="14">
        <v>0</v>
      </c>
      <c r="D623" s="14" t="s">
        <v>2342</v>
      </c>
      <c r="F623" s="14" t="s">
        <v>2343</v>
      </c>
      <c r="G623" s="153">
        <v>0</v>
      </c>
      <c r="H623" s="153">
        <v>0</v>
      </c>
      <c r="I623" s="153">
        <v>0</v>
      </c>
      <c r="J623" s="153">
        <v>0</v>
      </c>
      <c r="K623" s="153">
        <v>0</v>
      </c>
      <c r="L623" s="153">
        <v>0</v>
      </c>
      <c r="M623" s="153">
        <v>0</v>
      </c>
      <c r="N623" s="153">
        <v>0</v>
      </c>
      <c r="O623" s="153">
        <v>0</v>
      </c>
      <c r="P623" s="153">
        <v>0</v>
      </c>
      <c r="Q623" s="153">
        <v>0</v>
      </c>
      <c r="R623" s="153">
        <v>0</v>
      </c>
    </row>
    <row r="624" spans="1:18" ht="12.75">
      <c r="A624" s="14">
        <v>0</v>
      </c>
      <c r="B624" s="14">
        <v>0</v>
      </c>
      <c r="C624" s="14">
        <v>0</v>
      </c>
      <c r="D624" s="14" t="s">
        <v>244</v>
      </c>
      <c r="F624" s="14" t="s">
        <v>2344</v>
      </c>
      <c r="G624" s="153">
        <v>0</v>
      </c>
      <c r="H624" s="153">
        <v>0</v>
      </c>
      <c r="I624" s="153">
        <v>0</v>
      </c>
      <c r="J624" s="153">
        <v>0</v>
      </c>
      <c r="K624" s="153">
        <v>0</v>
      </c>
      <c r="L624" s="153">
        <v>0</v>
      </c>
      <c r="M624" s="153">
        <v>0</v>
      </c>
      <c r="N624" s="153">
        <v>0</v>
      </c>
      <c r="O624" s="153">
        <v>0</v>
      </c>
      <c r="P624" s="153">
        <v>0</v>
      </c>
      <c r="Q624" s="153">
        <v>0</v>
      </c>
      <c r="R624" s="153">
        <v>0</v>
      </c>
    </row>
    <row r="625" spans="1:18" ht="12.75">
      <c r="A625" s="14">
        <v>0</v>
      </c>
      <c r="B625" s="14">
        <v>0</v>
      </c>
      <c r="C625" s="14">
        <v>0</v>
      </c>
      <c r="D625" s="14" t="s">
        <v>2345</v>
      </c>
      <c r="F625" s="14" t="s">
        <v>2346</v>
      </c>
      <c r="G625" s="153">
        <v>0</v>
      </c>
      <c r="H625" s="153">
        <v>0</v>
      </c>
      <c r="I625" s="153">
        <v>0</v>
      </c>
      <c r="J625" s="153">
        <v>0</v>
      </c>
      <c r="K625" s="153">
        <v>0</v>
      </c>
      <c r="L625" s="153">
        <v>0</v>
      </c>
      <c r="M625" s="153">
        <v>0</v>
      </c>
      <c r="N625" s="153">
        <v>0</v>
      </c>
      <c r="O625" s="153">
        <v>0</v>
      </c>
      <c r="P625" s="153">
        <v>0</v>
      </c>
      <c r="Q625" s="153">
        <v>0</v>
      </c>
      <c r="R625" s="153">
        <v>0</v>
      </c>
    </row>
    <row r="626" spans="1:18" ht="12.75">
      <c r="A626" s="14">
        <v>0</v>
      </c>
      <c r="B626" s="14">
        <v>0</v>
      </c>
      <c r="C626" s="14">
        <v>0</v>
      </c>
      <c r="D626" s="14" t="s">
        <v>2348</v>
      </c>
      <c r="F626" s="14" t="s">
        <v>2349</v>
      </c>
      <c r="G626" s="153">
        <v>0</v>
      </c>
      <c r="H626" s="153">
        <v>0</v>
      </c>
      <c r="I626" s="153">
        <v>0</v>
      </c>
      <c r="J626" s="153">
        <v>0</v>
      </c>
      <c r="K626" s="153">
        <v>0</v>
      </c>
      <c r="L626" s="153">
        <v>0</v>
      </c>
      <c r="M626" s="153">
        <v>0</v>
      </c>
      <c r="N626" s="153">
        <v>0</v>
      </c>
      <c r="O626" s="153">
        <v>0</v>
      </c>
      <c r="P626" s="153">
        <v>0</v>
      </c>
      <c r="Q626" s="153">
        <v>0</v>
      </c>
      <c r="R626" s="153">
        <v>0</v>
      </c>
    </row>
    <row r="627" spans="1:18" ht="12.75">
      <c r="A627" s="14">
        <v>0</v>
      </c>
      <c r="B627" s="14">
        <v>0</v>
      </c>
      <c r="C627" s="14">
        <v>0</v>
      </c>
      <c r="D627" s="14" t="s">
        <v>2350</v>
      </c>
      <c r="F627" s="14" t="s">
        <v>2351</v>
      </c>
      <c r="G627" s="153">
        <v>0</v>
      </c>
      <c r="H627" s="153">
        <v>0</v>
      </c>
      <c r="I627" s="153">
        <v>0</v>
      </c>
      <c r="J627" s="153">
        <v>0</v>
      </c>
      <c r="K627" s="153">
        <v>0</v>
      </c>
      <c r="L627" s="153">
        <v>0</v>
      </c>
      <c r="M627" s="153">
        <v>0</v>
      </c>
      <c r="N627" s="153">
        <v>0</v>
      </c>
      <c r="O627" s="153">
        <v>0</v>
      </c>
      <c r="P627" s="153">
        <v>0</v>
      </c>
      <c r="Q627" s="153">
        <v>0</v>
      </c>
      <c r="R627" s="153">
        <v>0</v>
      </c>
    </row>
    <row r="628" spans="1:18" ht="12.75">
      <c r="A628" s="14">
        <v>0</v>
      </c>
      <c r="B628" s="14">
        <v>0</v>
      </c>
      <c r="C628" s="14">
        <v>0</v>
      </c>
      <c r="D628" s="14" t="s">
        <v>2353</v>
      </c>
      <c r="F628" s="14" t="s">
        <v>2354</v>
      </c>
      <c r="G628" s="153">
        <v>0</v>
      </c>
      <c r="H628" s="153">
        <v>0</v>
      </c>
      <c r="I628" s="153">
        <v>0</v>
      </c>
      <c r="J628" s="153">
        <v>0</v>
      </c>
      <c r="K628" s="153">
        <v>0</v>
      </c>
      <c r="L628" s="153">
        <v>0</v>
      </c>
      <c r="M628" s="153">
        <v>0</v>
      </c>
      <c r="N628" s="153">
        <v>0</v>
      </c>
      <c r="O628" s="153">
        <v>0</v>
      </c>
      <c r="P628" s="153">
        <v>0</v>
      </c>
      <c r="Q628" s="153">
        <v>0</v>
      </c>
      <c r="R628" s="153">
        <v>0</v>
      </c>
    </row>
    <row r="629" spans="1:18" ht="12.75">
      <c r="A629" s="14">
        <v>0</v>
      </c>
      <c r="B629" s="14">
        <v>0</v>
      </c>
      <c r="C629" s="14">
        <v>0</v>
      </c>
      <c r="D629" s="14" t="s">
        <v>2357</v>
      </c>
      <c r="F629" s="14" t="s">
        <v>2358</v>
      </c>
      <c r="G629" s="153">
        <v>0</v>
      </c>
      <c r="H629" s="153">
        <v>0</v>
      </c>
      <c r="I629" s="153">
        <v>0</v>
      </c>
      <c r="J629" s="153">
        <v>0</v>
      </c>
      <c r="K629" s="153">
        <v>0</v>
      </c>
      <c r="L629" s="153">
        <v>0</v>
      </c>
      <c r="M629" s="153">
        <v>0</v>
      </c>
      <c r="N629" s="153">
        <v>0</v>
      </c>
      <c r="O629" s="153">
        <v>0</v>
      </c>
      <c r="P629" s="153">
        <v>0</v>
      </c>
      <c r="Q629" s="153">
        <v>0</v>
      </c>
      <c r="R629" s="153">
        <v>0</v>
      </c>
    </row>
    <row r="630" spans="1:18" ht="12.75">
      <c r="A630" s="14">
        <v>0</v>
      </c>
      <c r="B630" s="14">
        <v>0</v>
      </c>
      <c r="C630" s="14">
        <v>0</v>
      </c>
      <c r="D630" s="14" t="s">
        <v>2360</v>
      </c>
      <c r="F630" s="14" t="s">
        <v>2361</v>
      </c>
      <c r="G630" s="153">
        <v>0</v>
      </c>
      <c r="H630" s="153">
        <v>0</v>
      </c>
      <c r="I630" s="153">
        <v>0</v>
      </c>
      <c r="J630" s="153">
        <v>0</v>
      </c>
      <c r="K630" s="153">
        <v>0</v>
      </c>
      <c r="L630" s="153">
        <v>0</v>
      </c>
      <c r="M630" s="153">
        <v>0</v>
      </c>
      <c r="N630" s="153">
        <v>0</v>
      </c>
      <c r="O630" s="153">
        <v>0</v>
      </c>
      <c r="P630" s="153">
        <v>0</v>
      </c>
      <c r="Q630" s="153">
        <v>0</v>
      </c>
      <c r="R630" s="153">
        <v>0</v>
      </c>
    </row>
    <row r="631" spans="1:18" ht="12.75">
      <c r="A631" s="14">
        <v>0</v>
      </c>
      <c r="B631" s="14">
        <v>0</v>
      </c>
      <c r="C631" s="14">
        <v>0</v>
      </c>
      <c r="D631" s="14" t="s">
        <v>2363</v>
      </c>
      <c r="F631" s="14" t="s">
        <v>2364</v>
      </c>
      <c r="G631" s="153">
        <v>0</v>
      </c>
      <c r="H631" s="153">
        <v>0</v>
      </c>
      <c r="I631" s="153">
        <v>0</v>
      </c>
      <c r="J631" s="153">
        <v>0</v>
      </c>
      <c r="K631" s="153">
        <v>0</v>
      </c>
      <c r="L631" s="153">
        <v>0</v>
      </c>
      <c r="M631" s="153">
        <v>0</v>
      </c>
      <c r="N631" s="153">
        <v>0</v>
      </c>
      <c r="O631" s="153">
        <v>0</v>
      </c>
      <c r="P631" s="153">
        <v>0</v>
      </c>
      <c r="Q631" s="153">
        <v>0</v>
      </c>
      <c r="R631" s="153">
        <v>0</v>
      </c>
    </row>
    <row r="632" spans="1:18" ht="12.75">
      <c r="A632" s="14">
        <v>0</v>
      </c>
      <c r="B632" s="14">
        <v>0</v>
      </c>
      <c r="C632" s="14">
        <v>0</v>
      </c>
      <c r="D632" s="14" t="s">
        <v>2366</v>
      </c>
      <c r="F632" s="14" t="s">
        <v>2367</v>
      </c>
      <c r="G632" s="153">
        <v>0</v>
      </c>
      <c r="H632" s="153">
        <v>0</v>
      </c>
      <c r="I632" s="153">
        <v>0</v>
      </c>
      <c r="J632" s="153">
        <v>0</v>
      </c>
      <c r="K632" s="153">
        <v>0</v>
      </c>
      <c r="L632" s="153">
        <v>0</v>
      </c>
      <c r="M632" s="153">
        <v>0</v>
      </c>
      <c r="N632" s="153">
        <v>0</v>
      </c>
      <c r="O632" s="153">
        <v>0</v>
      </c>
      <c r="P632" s="153">
        <v>0</v>
      </c>
      <c r="Q632" s="153">
        <v>0</v>
      </c>
      <c r="R632" s="153">
        <v>0</v>
      </c>
    </row>
    <row r="633" spans="1:18" ht="12.75">
      <c r="A633" s="151">
        <v>4.87313360699196E-18</v>
      </c>
      <c r="B633" s="14">
        <v>0</v>
      </c>
      <c r="C633" s="14">
        <v>0</v>
      </c>
      <c r="D633" s="14" t="s">
        <v>2368</v>
      </c>
      <c r="F633" s="14" t="s">
        <v>2369</v>
      </c>
      <c r="G633" s="153">
        <v>8.55179310782697E-20</v>
      </c>
      <c r="H633" s="153">
        <v>1.56736502870248E-18</v>
      </c>
      <c r="I633" s="153">
        <v>1.15186020407547E-18</v>
      </c>
      <c r="J633" s="153">
        <v>1.3123566098325E-18</v>
      </c>
      <c r="K633" s="153">
        <v>3.44674507968061E-17</v>
      </c>
      <c r="L633" s="153">
        <v>4.31034204355275E-17</v>
      </c>
      <c r="M633" s="153">
        <v>4.46631730074326E-17</v>
      </c>
      <c r="N633" s="153">
        <v>5.04433614011172E-17</v>
      </c>
      <c r="O633" s="153">
        <v>3.15387798526519E-19</v>
      </c>
      <c r="P633" s="153">
        <v>1.07780237981548E-19</v>
      </c>
      <c r="Q633" s="153">
        <v>1.49809174956256E-20</v>
      </c>
      <c r="R633" s="153">
        <v>9.90211562287439E-19</v>
      </c>
    </row>
    <row r="634" spans="1:18" ht="12.75">
      <c r="A634" s="151">
        <v>4.80584006764846E-18</v>
      </c>
      <c r="B634" s="14">
        <v>0</v>
      </c>
      <c r="C634" s="14">
        <v>0</v>
      </c>
      <c r="D634" s="14" t="s">
        <v>2371</v>
      </c>
      <c r="F634" s="14" t="s">
        <v>2372</v>
      </c>
      <c r="G634" s="153">
        <v>8.451020684346E-20</v>
      </c>
      <c r="H634" s="153">
        <v>1.56845864579534E-18</v>
      </c>
      <c r="I634" s="153">
        <v>1.15242282837374E-18</v>
      </c>
      <c r="J634" s="153">
        <v>1.31133605273073E-18</v>
      </c>
      <c r="K634" s="153">
        <v>3.44624763964262E-17</v>
      </c>
      <c r="L634" s="153">
        <v>4.31003759153533E-17</v>
      </c>
      <c r="M634" s="153">
        <v>4.46657912906727E-17</v>
      </c>
      <c r="N634" s="153">
        <v>5.0448870497774E-17</v>
      </c>
      <c r="O634" s="153">
        <v>3.15387802625612E-19</v>
      </c>
      <c r="P634" s="153">
        <v>1.0778023761831E-19</v>
      </c>
      <c r="Q634" s="153">
        <v>1.49807066266629E-20</v>
      </c>
      <c r="R634" s="153">
        <v>9.90211562461238E-19</v>
      </c>
    </row>
    <row r="635" spans="1:18" ht="12.75">
      <c r="A635" s="151">
        <v>4.80584006764791E-18</v>
      </c>
      <c r="B635" s="14">
        <v>0</v>
      </c>
      <c r="C635" s="14">
        <v>0</v>
      </c>
      <c r="D635" s="14" t="s">
        <v>248</v>
      </c>
      <c r="F635" s="14" t="s">
        <v>2374</v>
      </c>
      <c r="G635" s="153">
        <v>8.45102068434523E-20</v>
      </c>
      <c r="H635" s="153">
        <v>1.56845864579529E-18</v>
      </c>
      <c r="I635" s="153">
        <v>1.15242282837374E-18</v>
      </c>
      <c r="J635" s="153">
        <v>1.31133605273061E-18</v>
      </c>
      <c r="K635" s="153">
        <v>3.44624763964263E-17</v>
      </c>
      <c r="L635" s="153">
        <v>4.31003759153539E-17</v>
      </c>
      <c r="M635" s="153">
        <v>4.46657912906726E-17</v>
      </c>
      <c r="N635" s="153">
        <v>5.04488704977716E-17</v>
      </c>
      <c r="O635" s="153">
        <v>3.15387802625644E-19</v>
      </c>
      <c r="P635" s="153">
        <v>1.07780237618307E-19</v>
      </c>
      <c r="Q635" s="153">
        <v>1.49807066266575E-20</v>
      </c>
      <c r="R635" s="153">
        <v>9.9021156246113E-19</v>
      </c>
    </row>
    <row r="636" spans="1:18" ht="12.75">
      <c r="A636" s="14">
        <v>0</v>
      </c>
      <c r="B636" s="14">
        <v>0</v>
      </c>
      <c r="C636" s="14">
        <v>0</v>
      </c>
      <c r="D636" s="14" t="s">
        <v>2375</v>
      </c>
      <c r="F636" s="14" t="s">
        <v>2376</v>
      </c>
      <c r="G636" s="153">
        <v>0</v>
      </c>
      <c r="H636" s="153">
        <v>0</v>
      </c>
      <c r="I636" s="153">
        <v>0</v>
      </c>
      <c r="J636" s="153">
        <v>0</v>
      </c>
      <c r="K636" s="153">
        <v>0</v>
      </c>
      <c r="L636" s="153">
        <v>0</v>
      </c>
      <c r="M636" s="153">
        <v>0</v>
      </c>
      <c r="N636" s="153">
        <v>0</v>
      </c>
      <c r="O636" s="153">
        <v>0</v>
      </c>
      <c r="P636" s="153">
        <v>0</v>
      </c>
      <c r="Q636" s="153">
        <v>0</v>
      </c>
      <c r="R636" s="153">
        <v>0</v>
      </c>
    </row>
    <row r="637" spans="1:18" ht="12.75">
      <c r="A637" s="151">
        <v>4.80584006764694E-18</v>
      </c>
      <c r="B637" s="14">
        <v>0</v>
      </c>
      <c r="C637" s="14">
        <v>0</v>
      </c>
      <c r="D637" s="14" t="s">
        <v>2378</v>
      </c>
      <c r="F637" s="14" t="s">
        <v>2379</v>
      </c>
      <c r="G637" s="153">
        <v>8.451020684346E-20</v>
      </c>
      <c r="H637" s="153">
        <v>1.56845864579524E-18</v>
      </c>
      <c r="I637" s="153">
        <v>1.15242282837377E-18</v>
      </c>
      <c r="J637" s="153">
        <v>1.3113360527307E-18</v>
      </c>
      <c r="K637" s="153">
        <v>3.44624763964272E-17</v>
      </c>
      <c r="L637" s="153">
        <v>4.31003759153531E-17</v>
      </c>
      <c r="M637" s="153">
        <v>4.46657912906728E-17</v>
      </c>
      <c r="N637" s="153">
        <v>5.04488704977691E-17</v>
      </c>
      <c r="O637" s="153">
        <v>3.15387802625695E-19</v>
      </c>
      <c r="P637" s="153">
        <v>1.07780237618331E-19</v>
      </c>
      <c r="Q637" s="153">
        <v>1.4980706626658E-20</v>
      </c>
      <c r="R637" s="153">
        <v>9.90211562461059E-19</v>
      </c>
    </row>
    <row r="638" spans="1:18" ht="12.75">
      <c r="A638" s="151">
        <v>4.80584006764668E-18</v>
      </c>
      <c r="B638" s="14">
        <v>0</v>
      </c>
      <c r="C638" s="14">
        <v>0</v>
      </c>
      <c r="D638" s="14" t="s">
        <v>2381</v>
      </c>
      <c r="F638" s="14" t="s">
        <v>2382</v>
      </c>
      <c r="G638" s="153">
        <v>8.45102068435174E-20</v>
      </c>
      <c r="H638" s="153">
        <v>1.56845864579519E-18</v>
      </c>
      <c r="I638" s="153">
        <v>1.15242282837375E-18</v>
      </c>
      <c r="J638" s="153">
        <v>1.31133605273072E-18</v>
      </c>
      <c r="K638" s="153">
        <v>3.44624763964307E-17</v>
      </c>
      <c r="L638" s="153">
        <v>4.31003759153533E-17</v>
      </c>
      <c r="M638" s="153">
        <v>4.46657912906707E-17</v>
      </c>
      <c r="N638" s="153">
        <v>5.04488704977778E-17</v>
      </c>
      <c r="O638" s="153">
        <v>3.1538780262579E-19</v>
      </c>
      <c r="P638" s="153">
        <v>1.07780237618354E-19</v>
      </c>
      <c r="Q638" s="153">
        <v>1.49807066266539E-20</v>
      </c>
      <c r="R638" s="153">
        <v>9.90211562461093E-19</v>
      </c>
    </row>
    <row r="639" spans="1:18" ht="12.75">
      <c r="A639" s="151">
        <v>4.87313360699139E-18</v>
      </c>
      <c r="B639" s="14">
        <v>0</v>
      </c>
      <c r="C639" s="14">
        <v>0</v>
      </c>
      <c r="D639" s="14" t="s">
        <v>2384</v>
      </c>
      <c r="F639" s="14" t="s">
        <v>2385</v>
      </c>
      <c r="G639" s="153">
        <v>8.55179310782624E-20</v>
      </c>
      <c r="H639" s="153">
        <v>1.56736502870243E-18</v>
      </c>
      <c r="I639" s="153">
        <v>1.15186020407543E-18</v>
      </c>
      <c r="J639" s="153">
        <v>1.31235660983244E-18</v>
      </c>
      <c r="K639" s="153">
        <v>3.44674507968094E-17</v>
      </c>
      <c r="L639" s="153">
        <v>4.31034204355244E-17</v>
      </c>
      <c r="M639" s="153">
        <v>4.46631730074311E-17</v>
      </c>
      <c r="N639" s="153">
        <v>5.04433614011223E-17</v>
      </c>
      <c r="O639" s="153">
        <v>3.15387798526459E-19</v>
      </c>
      <c r="P639" s="153">
        <v>1.07780237981528E-19</v>
      </c>
      <c r="Q639" s="153">
        <v>1.49809174956254E-20</v>
      </c>
      <c r="R639" s="153">
        <v>9.90211562287504E-19</v>
      </c>
    </row>
    <row r="640" spans="1:18" ht="12.75">
      <c r="A640" s="151">
        <v>4.80584006765184E-18</v>
      </c>
      <c r="B640" s="14">
        <v>0</v>
      </c>
      <c r="C640" s="14">
        <v>0</v>
      </c>
      <c r="D640" s="14" t="s">
        <v>2387</v>
      </c>
      <c r="F640" s="14" t="s">
        <v>2388</v>
      </c>
      <c r="G640" s="153">
        <v>8.45102068435929E-20</v>
      </c>
      <c r="H640" s="153">
        <v>1.56845864579544E-18</v>
      </c>
      <c r="I640" s="153">
        <v>1.15242282837391E-18</v>
      </c>
      <c r="J640" s="153">
        <v>1.31133605273046E-18</v>
      </c>
      <c r="K640" s="153">
        <v>3.44624763964213E-17</v>
      </c>
      <c r="L640" s="153">
        <v>4.31003759153626E-17</v>
      </c>
      <c r="M640" s="153">
        <v>4.46657912906476E-17</v>
      </c>
      <c r="N640" s="153">
        <v>5.04488704977533E-17</v>
      </c>
      <c r="O640" s="153">
        <v>3.15387802625473E-19</v>
      </c>
      <c r="P640" s="153">
        <v>1.07780237618319E-19</v>
      </c>
      <c r="Q640" s="153">
        <v>1.49807066266323E-20</v>
      </c>
      <c r="R640" s="153">
        <v>9.90211562461469E-19</v>
      </c>
    </row>
    <row r="641" spans="1:18" ht="12.75">
      <c r="A641" s="151">
        <v>1.65432733202108E-11</v>
      </c>
      <c r="B641" s="14">
        <v>0</v>
      </c>
      <c r="C641" s="14">
        <v>982.464709342599</v>
      </c>
      <c r="D641" s="14" t="s">
        <v>2390</v>
      </c>
      <c r="F641" s="14" t="s">
        <v>2391</v>
      </c>
      <c r="G641" s="153">
        <v>7.3862180983671E-13</v>
      </c>
      <c r="H641" s="153">
        <v>4.31588490776627E-12</v>
      </c>
      <c r="I641" s="153">
        <v>1.21710886045302E-12</v>
      </c>
      <c r="J641" s="153">
        <v>2.82971614043411E-12</v>
      </c>
      <c r="K641" s="153">
        <v>3.01926275294545E-11</v>
      </c>
      <c r="L641" s="153">
        <v>1.94297251286266E-11</v>
      </c>
      <c r="M641" s="153">
        <v>2.94129728848483E-11</v>
      </c>
      <c r="N641" s="153">
        <v>4.54623288177527E-11</v>
      </c>
      <c r="O641" s="153">
        <v>2.54091740734972E-15</v>
      </c>
      <c r="P641" s="153">
        <v>5.74874437857223E-16</v>
      </c>
      <c r="Q641" s="153">
        <v>2.19688915915468E-15</v>
      </c>
      <c r="R641" s="153">
        <v>4.80563340448515E-16</v>
      </c>
    </row>
    <row r="642" spans="1:18" ht="12.75">
      <c r="A642" s="151">
        <v>1.65432733732564E-11</v>
      </c>
      <c r="B642" s="14">
        <v>0</v>
      </c>
      <c r="C642" s="14">
        <v>982.464709342587</v>
      </c>
      <c r="D642" s="14" t="s">
        <v>2392</v>
      </c>
      <c r="E642" s="14" t="s">
        <v>2393</v>
      </c>
      <c r="F642" s="14" t="s">
        <v>2394</v>
      </c>
      <c r="G642" s="153">
        <v>7.38621811496584E-13</v>
      </c>
      <c r="H642" s="153">
        <v>4.31588490868341E-12</v>
      </c>
      <c r="I642" s="153">
        <v>1.2171088604739E-12</v>
      </c>
      <c r="J642" s="153">
        <v>2.82971614454608E-12</v>
      </c>
      <c r="K642" s="153">
        <v>3.01926275243095E-11</v>
      </c>
      <c r="L642" s="153">
        <v>1.94297251338497E-11</v>
      </c>
      <c r="M642" s="153">
        <v>2.94129728827359E-11</v>
      </c>
      <c r="N642" s="153">
        <v>4.54623288144659E-11</v>
      </c>
      <c r="O642" s="153">
        <v>2.54091740735597E-15</v>
      </c>
      <c r="P642" s="153">
        <v>5.74874437856996E-16</v>
      </c>
      <c r="Q642" s="153">
        <v>2.19688915932744E-15</v>
      </c>
      <c r="R642" s="153">
        <v>4.80563340448577E-16</v>
      </c>
    </row>
    <row r="643" spans="1:18" ht="12.75">
      <c r="A643" s="14">
        <v>0</v>
      </c>
      <c r="B643" s="14">
        <v>0</v>
      </c>
      <c r="C643" s="14">
        <v>0</v>
      </c>
      <c r="D643" s="14" t="s">
        <v>2396</v>
      </c>
      <c r="E643" s="14" t="s">
        <v>2397</v>
      </c>
      <c r="F643" s="14" t="s">
        <v>2398</v>
      </c>
      <c r="G643" s="153">
        <v>0</v>
      </c>
      <c r="H643" s="153">
        <v>0</v>
      </c>
      <c r="I643" s="153">
        <v>0</v>
      </c>
      <c r="J643" s="153">
        <v>0</v>
      </c>
      <c r="K643" s="153">
        <v>0</v>
      </c>
      <c r="L643" s="153">
        <v>0</v>
      </c>
      <c r="M643" s="153">
        <v>0</v>
      </c>
      <c r="N643" s="153">
        <v>0</v>
      </c>
      <c r="O643" s="153">
        <v>0</v>
      </c>
      <c r="P643" s="153">
        <v>0</v>
      </c>
      <c r="Q643" s="153">
        <v>0</v>
      </c>
      <c r="R643" s="153">
        <v>0</v>
      </c>
    </row>
    <row r="644" spans="1:18" ht="12.75">
      <c r="A644" s="14">
        <v>0</v>
      </c>
      <c r="B644" s="14">
        <v>0</v>
      </c>
      <c r="C644" s="14">
        <v>0</v>
      </c>
      <c r="D644" s="14" t="s">
        <v>252</v>
      </c>
      <c r="E644" s="14" t="s">
        <v>253</v>
      </c>
      <c r="F644" s="14" t="s">
        <v>2400</v>
      </c>
      <c r="G644" s="153">
        <v>0</v>
      </c>
      <c r="H644" s="153">
        <v>0</v>
      </c>
      <c r="I644" s="153">
        <v>0</v>
      </c>
      <c r="J644" s="153">
        <v>0</v>
      </c>
      <c r="K644" s="153">
        <v>0</v>
      </c>
      <c r="L644" s="153">
        <v>0</v>
      </c>
      <c r="M644" s="153">
        <v>0</v>
      </c>
      <c r="N644" s="153">
        <v>0</v>
      </c>
      <c r="O644" s="153">
        <v>0</v>
      </c>
      <c r="P644" s="153">
        <v>0</v>
      </c>
      <c r="Q644" s="153">
        <v>0</v>
      </c>
      <c r="R644" s="153">
        <v>0</v>
      </c>
    </row>
    <row r="645" spans="1:18" ht="12.75">
      <c r="A645" s="14">
        <v>0.00651732786754943</v>
      </c>
      <c r="B645" s="14">
        <v>0.00651732773752508</v>
      </c>
      <c r="C645" s="14">
        <v>0.00651732786750493</v>
      </c>
      <c r="D645" s="14" t="s">
        <v>2401</v>
      </c>
      <c r="E645" s="14" t="s">
        <v>2402</v>
      </c>
      <c r="F645" s="14" t="s">
        <v>2403</v>
      </c>
      <c r="G645" s="153">
        <v>0.00651732786761107</v>
      </c>
      <c r="H645" s="153">
        <v>0.00640470988027458</v>
      </c>
      <c r="I645" s="153">
        <v>0.00642624599368734</v>
      </c>
      <c r="J645" s="153">
        <v>0.00640338607876794</v>
      </c>
      <c r="K645" s="153">
        <v>0.00651732786752838</v>
      </c>
      <c r="L645" s="153">
        <v>0.00640470987955472</v>
      </c>
      <c r="M645" s="153">
        <v>0.00642624599387435</v>
      </c>
      <c r="N645" s="153">
        <v>0.00640338607872945</v>
      </c>
      <c r="O645" s="153">
        <v>0.00423506340852513</v>
      </c>
      <c r="P645" s="153">
        <v>0.00296245415484722</v>
      </c>
      <c r="Q645" s="153">
        <v>0.00366109934572064</v>
      </c>
      <c r="R645" s="153">
        <v>0.00296177438467524</v>
      </c>
    </row>
    <row r="646" spans="1:18" ht="12.75">
      <c r="A646" s="14">
        <v>0.0032586639337772</v>
      </c>
      <c r="B646" s="14">
        <v>0</v>
      </c>
      <c r="C646" s="14">
        <v>0.00651732786751047</v>
      </c>
      <c r="D646" s="14" t="s">
        <v>2406</v>
      </c>
      <c r="E646" s="14" t="s">
        <v>2407</v>
      </c>
      <c r="F646" s="14" t="s">
        <v>2408</v>
      </c>
      <c r="G646" s="153">
        <v>0.00325866393380889</v>
      </c>
      <c r="H646" s="153">
        <v>0.0032023549401566</v>
      </c>
      <c r="I646" s="153">
        <v>0.00321312299682366</v>
      </c>
      <c r="J646" s="153">
        <v>0.00320169303938397</v>
      </c>
      <c r="K646" s="153">
        <v>0.00325866393376398</v>
      </c>
      <c r="L646" s="153">
        <v>0.00320235493977081</v>
      </c>
      <c r="M646" s="153">
        <v>0.00321312299693798</v>
      </c>
      <c r="N646" s="153">
        <v>0.00320169303931615</v>
      </c>
      <c r="O646" s="153">
        <v>0.00211753170426311</v>
      </c>
      <c r="P646" s="153">
        <v>0.00148122707741848</v>
      </c>
      <c r="Q646" s="153">
        <v>0.00183054967270089</v>
      </c>
      <c r="R646" s="153">
        <v>0.00148088719233656</v>
      </c>
    </row>
    <row r="647" spans="1:18" ht="12.75">
      <c r="A647" s="14">
        <v>0.0032586639337772</v>
      </c>
      <c r="B647" s="14">
        <v>0</v>
      </c>
      <c r="C647" s="14">
        <v>0.00651732786751053</v>
      </c>
      <c r="D647" s="14" t="s">
        <v>2410</v>
      </c>
      <c r="E647" s="14" t="s">
        <v>2407</v>
      </c>
      <c r="F647" s="14" t="s">
        <v>2408</v>
      </c>
      <c r="G647" s="153">
        <v>0.00325866393380889</v>
      </c>
      <c r="H647" s="153">
        <v>0.0032023549401566</v>
      </c>
      <c r="I647" s="153">
        <v>0.00321312299682366</v>
      </c>
      <c r="J647" s="153">
        <v>0.00320169303938397</v>
      </c>
      <c r="K647" s="153">
        <v>0.00325866393376398</v>
      </c>
      <c r="L647" s="153">
        <v>0.00320235493977081</v>
      </c>
      <c r="M647" s="153">
        <v>0.00321312299693798</v>
      </c>
      <c r="N647" s="153">
        <v>0.00320169303931615</v>
      </c>
      <c r="O647" s="153">
        <v>0.00211753170426311</v>
      </c>
      <c r="P647" s="153">
        <v>0.00148122707741848</v>
      </c>
      <c r="Q647" s="153">
        <v>0.00183054967270089</v>
      </c>
      <c r="R647" s="153">
        <v>0.00148088719233656</v>
      </c>
    </row>
    <row r="648" spans="1:18" ht="12.75">
      <c r="A648" s="14">
        <v>0.00651732786741376</v>
      </c>
      <c r="B648" s="14">
        <v>0.00651732773746971</v>
      </c>
      <c r="C648" s="14">
        <v>0.00651732786752745</v>
      </c>
      <c r="D648" s="14" t="s">
        <v>2411</v>
      </c>
      <c r="E648" s="14" t="s">
        <v>2412</v>
      </c>
      <c r="F648" s="14" t="s">
        <v>2413</v>
      </c>
      <c r="G648" s="153">
        <v>0.00651732786764114</v>
      </c>
      <c r="H648" s="153">
        <v>0.00640470988014385</v>
      </c>
      <c r="I648" s="153">
        <v>0.00642624599356622</v>
      </c>
      <c r="J648" s="153">
        <v>0.00640338607877311</v>
      </c>
      <c r="K648" s="153">
        <v>0.00651732786752745</v>
      </c>
      <c r="L648" s="153">
        <v>0.00640470987946173</v>
      </c>
      <c r="M648" s="153">
        <v>0.00642624599390728</v>
      </c>
      <c r="N648" s="153">
        <v>0.00640338607865942</v>
      </c>
      <c r="O648" s="153">
        <v>0.00423506340848689</v>
      </c>
      <c r="P648" s="153">
        <v>0.00296245415484008</v>
      </c>
      <c r="Q648" s="153">
        <v>0.00366109934543601</v>
      </c>
      <c r="R648" s="153">
        <v>0.00296177438463018</v>
      </c>
    </row>
    <row r="649" spans="1:18" ht="12.75">
      <c r="A649" s="14">
        <v>0.00651732786741376</v>
      </c>
      <c r="B649" s="14">
        <v>0.00651732773746971</v>
      </c>
      <c r="C649" s="14">
        <v>0.00651732786751606</v>
      </c>
      <c r="D649" s="14" t="s">
        <v>2415</v>
      </c>
      <c r="E649" s="14" t="s">
        <v>2416</v>
      </c>
      <c r="F649" s="14" t="s">
        <v>2417</v>
      </c>
      <c r="G649" s="153">
        <v>0.00651732786764114</v>
      </c>
      <c r="H649" s="153">
        <v>0.00640470988014385</v>
      </c>
      <c r="I649" s="153">
        <v>0.00642624599356622</v>
      </c>
      <c r="J649" s="153">
        <v>0.00640338607877311</v>
      </c>
      <c r="K649" s="153">
        <v>0.00651732786752745</v>
      </c>
      <c r="L649" s="153">
        <v>0.00640470987946173</v>
      </c>
      <c r="M649" s="153">
        <v>0.00642624599390728</v>
      </c>
      <c r="N649" s="153">
        <v>0.00640338607865942</v>
      </c>
      <c r="O649" s="153">
        <v>0.00423506340848689</v>
      </c>
      <c r="P649" s="153">
        <v>0.00296245415484008</v>
      </c>
      <c r="Q649" s="153">
        <v>0.0036610993455497</v>
      </c>
      <c r="R649" s="153">
        <v>0.00296177438463018</v>
      </c>
    </row>
    <row r="650" spans="1:18" ht="12.75">
      <c r="A650" s="14">
        <v>0.00651732786742912</v>
      </c>
      <c r="B650" s="14">
        <v>0.00651732773751075</v>
      </c>
      <c r="C650" s="14">
        <v>0.00651732786750878</v>
      </c>
      <c r="D650" s="14" t="s">
        <v>2419</v>
      </c>
      <c r="E650" s="14" t="s">
        <v>2420</v>
      </c>
      <c r="F650" s="14" t="s">
        <v>2421</v>
      </c>
      <c r="G650" s="153">
        <v>0.00651732786759572</v>
      </c>
      <c r="H650" s="153">
        <v>0.00640470988008355</v>
      </c>
      <c r="I650" s="153">
        <v>0.00642624599366678</v>
      </c>
      <c r="J650" s="153">
        <v>0.0064033860787617</v>
      </c>
      <c r="K650" s="153">
        <v>0.00651732786750828</v>
      </c>
      <c r="L650" s="153">
        <v>0.00640470987949287</v>
      </c>
      <c r="M650" s="153">
        <v>0.00642624599388985</v>
      </c>
      <c r="N650" s="153">
        <v>0.00640338607860733</v>
      </c>
      <c r="O650" s="153">
        <v>0.00423506340848379</v>
      </c>
      <c r="P650" s="153">
        <v>0.00296245415483447</v>
      </c>
      <c r="Q650" s="153">
        <v>0.00366109934540089</v>
      </c>
      <c r="R650" s="153">
        <v>0.00296177438469209</v>
      </c>
    </row>
    <row r="651" spans="1:18" ht="12.75">
      <c r="A651" s="14">
        <v>0.00651732786741376</v>
      </c>
      <c r="B651" s="14">
        <v>0.00651732773746971</v>
      </c>
      <c r="C651" s="14">
        <v>0.00651732786752745</v>
      </c>
      <c r="D651" s="14" t="s">
        <v>2423</v>
      </c>
      <c r="E651" s="14" t="s">
        <v>2424</v>
      </c>
      <c r="F651" s="14" t="s">
        <v>2425</v>
      </c>
      <c r="G651" s="153">
        <v>0.00651732786764114</v>
      </c>
      <c r="H651" s="153">
        <v>0.00640470988014385</v>
      </c>
      <c r="I651" s="153">
        <v>0.00642624599356622</v>
      </c>
      <c r="J651" s="153">
        <v>0.00640338607877311</v>
      </c>
      <c r="K651" s="153">
        <v>0.00651732786752745</v>
      </c>
      <c r="L651" s="153">
        <v>0.00640470987946173</v>
      </c>
      <c r="M651" s="153">
        <v>0.00642624599390728</v>
      </c>
      <c r="N651" s="153">
        <v>0.00640338607854573</v>
      </c>
      <c r="O651" s="153">
        <v>0.00423506340848689</v>
      </c>
      <c r="P651" s="153">
        <v>0.00296245415484008</v>
      </c>
      <c r="Q651" s="153">
        <v>0.0036610993455497</v>
      </c>
      <c r="R651" s="153">
        <v>0.00296177438463018</v>
      </c>
    </row>
    <row r="652" spans="1:18" ht="12.75">
      <c r="A652" s="14">
        <v>0.00651732786742937</v>
      </c>
      <c r="B652" s="14">
        <v>0.00651732773751075</v>
      </c>
      <c r="C652" s="14">
        <v>0.00651732786751016</v>
      </c>
      <c r="D652" s="14" t="s">
        <v>2427</v>
      </c>
      <c r="E652" s="14" t="s">
        <v>2428</v>
      </c>
      <c r="F652" s="14" t="s">
        <v>2429</v>
      </c>
      <c r="G652" s="153">
        <v>0.00651732786762142</v>
      </c>
      <c r="H652" s="153">
        <v>0.00640470988017064</v>
      </c>
      <c r="I652" s="153">
        <v>0.00642624599365244</v>
      </c>
      <c r="J652" s="153">
        <v>0.00640338607875202</v>
      </c>
      <c r="K652" s="153">
        <v>0.00651732786749244</v>
      </c>
      <c r="L652" s="153">
        <v>0.00640470987951841</v>
      </c>
      <c r="M652" s="153">
        <v>0.00642624599384202</v>
      </c>
      <c r="N652" s="153">
        <v>0.00640338607850508</v>
      </c>
      <c r="O652" s="153">
        <v>0.00423506340845393</v>
      </c>
      <c r="P652" s="153">
        <v>0.00296245415484397</v>
      </c>
      <c r="Q652" s="153">
        <v>0.00366109934539516</v>
      </c>
      <c r="R652" s="153">
        <v>0.00296177438461844</v>
      </c>
    </row>
    <row r="653" spans="1:18" ht="12.75">
      <c r="A653" s="14">
        <v>0.00601599495462323</v>
      </c>
      <c r="B653" s="14">
        <v>0.00601599483456993</v>
      </c>
      <c r="C653" s="14">
        <v>0.00601599495462509</v>
      </c>
      <c r="D653" s="14" t="s">
        <v>2431</v>
      </c>
      <c r="E653" s="14" t="s">
        <v>2432</v>
      </c>
      <c r="F653" s="14" t="s">
        <v>2433</v>
      </c>
      <c r="G653" s="153">
        <v>0.00601599495473692</v>
      </c>
      <c r="H653" s="153">
        <v>0.00591203988881261</v>
      </c>
      <c r="I653" s="153">
        <v>0.00593191937889514</v>
      </c>
      <c r="J653" s="153">
        <v>0.00591081791890246</v>
      </c>
      <c r="K653" s="153">
        <v>0.00601599495462323</v>
      </c>
      <c r="L653" s="153">
        <v>0.00591203988869892</v>
      </c>
      <c r="M653" s="153">
        <v>0.00593191937889514</v>
      </c>
      <c r="N653" s="153">
        <v>0.00591081791867509</v>
      </c>
      <c r="O653" s="153">
        <v>0.00390928930016798</v>
      </c>
      <c r="P653" s="153">
        <v>0.00273457306604996</v>
      </c>
      <c r="Q653" s="153">
        <v>0.00337947631828683</v>
      </c>
      <c r="R653" s="153">
        <v>0.00273394558576001</v>
      </c>
    </row>
    <row r="654" spans="1:18" ht="12.75">
      <c r="A654" s="14">
        <v>0.00200533164411353</v>
      </c>
      <c r="B654" s="14">
        <v>-122.331351666256</v>
      </c>
      <c r="C654" s="14">
        <v>0.00200533165150318</v>
      </c>
      <c r="D654" s="14" t="s">
        <v>2435</v>
      </c>
      <c r="F654" s="14" t="s">
        <v>2436</v>
      </c>
      <c r="G654" s="153">
        <v>0.00200533165116212</v>
      </c>
      <c r="H654" s="153">
        <v>0.0019706799606638</v>
      </c>
      <c r="I654" s="153">
        <v>0.00197730645913907</v>
      </c>
      <c r="J654" s="153">
        <v>0.00197027263800464</v>
      </c>
      <c r="K654" s="153">
        <v>0.00200533163717864</v>
      </c>
      <c r="L654" s="153">
        <v>0.0019706799537289</v>
      </c>
      <c r="M654" s="153">
        <v>0.00197730644561033</v>
      </c>
      <c r="N654" s="153">
        <v>0.0019702726176547</v>
      </c>
      <c r="O654" s="153">
        <v>0.00130309643338932</v>
      </c>
      <c r="P654" s="153">
        <v>0.000911524355387882</v>
      </c>
      <c r="Q654" s="153">
        <v>0.00112649210609561</v>
      </c>
      <c r="R654" s="153">
        <v>0.000911315195253337</v>
      </c>
    </row>
    <row r="655" spans="1:18" ht="12.75">
      <c r="A655" s="14">
        <v>0.00401066331050969</v>
      </c>
      <c r="B655" s="14">
        <v>0.00401066322308452</v>
      </c>
      <c r="C655" s="14">
        <v>122.33736766108</v>
      </c>
      <c r="D655" s="14" t="s">
        <v>2438</v>
      </c>
      <c r="E655" s="14" t="s">
        <v>2439</v>
      </c>
      <c r="F655" s="14" t="s">
        <v>2440</v>
      </c>
      <c r="G655" s="153">
        <v>0.00401066330346111</v>
      </c>
      <c r="H655" s="153">
        <v>0.00394135992803512</v>
      </c>
      <c r="I655" s="153">
        <v>0.00395461291975607</v>
      </c>
      <c r="J655" s="153">
        <v>0.00394054528089782</v>
      </c>
      <c r="K655" s="153">
        <v>0.00401066331744459</v>
      </c>
      <c r="L655" s="153">
        <v>0.00394135993497002</v>
      </c>
      <c r="M655" s="153">
        <v>0.0039546129332848</v>
      </c>
      <c r="N655" s="153">
        <v>0.00394054530113408</v>
      </c>
      <c r="O655" s="153">
        <v>0.00260619286677865</v>
      </c>
      <c r="P655" s="153">
        <v>0.00182304871066207</v>
      </c>
      <c r="Q655" s="153">
        <v>0.00225298421185016</v>
      </c>
      <c r="R655" s="153">
        <v>0.00182263039050667</v>
      </c>
    </row>
    <row r="656" spans="1:18" ht="12.75">
      <c r="A656" s="14">
        <v>0</v>
      </c>
      <c r="B656" s="14">
        <v>0</v>
      </c>
      <c r="C656" s="14">
        <v>0</v>
      </c>
      <c r="D656" s="14" t="s">
        <v>2442</v>
      </c>
      <c r="F656" s="14" t="s">
        <v>2443</v>
      </c>
      <c r="G656" s="153">
        <v>0</v>
      </c>
      <c r="H656" s="153">
        <v>0</v>
      </c>
      <c r="I656" s="153">
        <v>0</v>
      </c>
      <c r="J656" s="153">
        <v>0</v>
      </c>
      <c r="K656" s="153">
        <v>0</v>
      </c>
      <c r="L656" s="153">
        <v>0</v>
      </c>
      <c r="M656" s="153">
        <v>0</v>
      </c>
      <c r="N656" s="153">
        <v>0</v>
      </c>
      <c r="O656" s="153">
        <v>0</v>
      </c>
      <c r="P656" s="153">
        <v>0</v>
      </c>
      <c r="Q656" s="153">
        <v>0</v>
      </c>
      <c r="R656" s="153">
        <v>0</v>
      </c>
    </row>
    <row r="657" spans="1:18" ht="12.75">
      <c r="A657" s="14">
        <v>0</v>
      </c>
      <c r="B657" s="14">
        <v>0</v>
      </c>
      <c r="C657" s="14">
        <v>0</v>
      </c>
      <c r="D657" s="14" t="s">
        <v>2445</v>
      </c>
      <c r="F657" s="14" t="s">
        <v>2446</v>
      </c>
      <c r="G657" s="153">
        <v>0</v>
      </c>
      <c r="H657" s="153">
        <v>0</v>
      </c>
      <c r="I657" s="153">
        <v>0</v>
      </c>
      <c r="J657" s="153">
        <v>0</v>
      </c>
      <c r="K657" s="153">
        <v>0</v>
      </c>
      <c r="L657" s="153">
        <v>0</v>
      </c>
      <c r="M657" s="153">
        <v>0</v>
      </c>
      <c r="N657" s="153">
        <v>0</v>
      </c>
      <c r="O657" s="153">
        <v>0</v>
      </c>
      <c r="P657" s="153">
        <v>0</v>
      </c>
      <c r="Q657" s="153">
        <v>0</v>
      </c>
      <c r="R657" s="153">
        <v>0</v>
      </c>
    </row>
    <row r="658" spans="1:18" ht="12.75">
      <c r="A658" s="14">
        <v>0.00401066331050969</v>
      </c>
      <c r="B658" s="14">
        <v>0.00401066322308452</v>
      </c>
      <c r="C658" s="14">
        <v>122.337367661086</v>
      </c>
      <c r="D658" s="14" t="s">
        <v>2448</v>
      </c>
      <c r="F658" s="14" t="s">
        <v>2449</v>
      </c>
      <c r="G658" s="153">
        <v>0.00401066330346111</v>
      </c>
      <c r="H658" s="153">
        <v>0.00394135992814881</v>
      </c>
      <c r="I658" s="153">
        <v>0.00395461291975607</v>
      </c>
      <c r="J658" s="153">
        <v>0.00394054528089782</v>
      </c>
      <c r="K658" s="153">
        <v>0.00401066331744459</v>
      </c>
      <c r="L658" s="153">
        <v>0.00394135993497002</v>
      </c>
      <c r="M658" s="153">
        <v>0.0039546129332848</v>
      </c>
      <c r="N658" s="153">
        <v>0.00394054530113408</v>
      </c>
      <c r="O658" s="153">
        <v>0.00260619286677865</v>
      </c>
      <c r="P658" s="153">
        <v>0.00182304871066207</v>
      </c>
      <c r="Q658" s="153">
        <v>0.00225298421185016</v>
      </c>
      <c r="R658" s="153">
        <v>0.00182263039050667</v>
      </c>
    </row>
    <row r="659" spans="1:18" ht="12.75">
      <c r="A659" s="14">
        <v>0</v>
      </c>
      <c r="B659" s="14">
        <v>0</v>
      </c>
      <c r="C659" s="14">
        <v>0</v>
      </c>
      <c r="D659" s="14" t="s">
        <v>2450</v>
      </c>
      <c r="F659" s="14" t="s">
        <v>2451</v>
      </c>
      <c r="G659" s="153">
        <v>0</v>
      </c>
      <c r="H659" s="153">
        <v>0</v>
      </c>
      <c r="I659" s="153">
        <v>0</v>
      </c>
      <c r="J659" s="153">
        <v>0</v>
      </c>
      <c r="K659" s="153">
        <v>0</v>
      </c>
      <c r="L659" s="153">
        <v>0</v>
      </c>
      <c r="M659" s="153">
        <v>0</v>
      </c>
      <c r="N659" s="153">
        <v>0</v>
      </c>
      <c r="O659" s="153">
        <v>0</v>
      </c>
      <c r="P659" s="153">
        <v>0</v>
      </c>
      <c r="Q659" s="153">
        <v>0</v>
      </c>
      <c r="R659" s="153">
        <v>0</v>
      </c>
    </row>
    <row r="660" spans="1:18" ht="12.75">
      <c r="A660" s="14">
        <v>0.00200533165900651</v>
      </c>
      <c r="B660" s="14">
        <v>-122.33135166625</v>
      </c>
      <c r="C660" s="14">
        <v>982.466714674213</v>
      </c>
      <c r="D660" s="14" t="s">
        <v>2453</v>
      </c>
      <c r="E660" s="14" t="s">
        <v>2454</v>
      </c>
      <c r="F660" s="14" t="s">
        <v>2455</v>
      </c>
      <c r="G660" s="153">
        <v>0.00200533165184424</v>
      </c>
      <c r="H660" s="153">
        <v>0.00197067996430178</v>
      </c>
      <c r="I660" s="153">
        <v>0.00197730646016225</v>
      </c>
      <c r="J660" s="153">
        <v>0.00197027264050575</v>
      </c>
      <c r="K660" s="153">
        <v>0.00200533166389504</v>
      </c>
      <c r="L660" s="153">
        <v>0.00197067997089561</v>
      </c>
      <c r="M660" s="153">
        <v>0.00197730647153093</v>
      </c>
      <c r="N660" s="153">
        <v>0.00197027265789984</v>
      </c>
      <c r="O660" s="153">
        <v>0.00130309643338932</v>
      </c>
      <c r="P660" s="153">
        <v>0.000911524355387882</v>
      </c>
      <c r="Q660" s="153">
        <v>0.00112649210575455</v>
      </c>
      <c r="R660" s="153">
        <v>0.000911315195253337</v>
      </c>
    </row>
    <row r="661" spans="1:18" ht="12.75">
      <c r="A661" s="151">
        <v>5.45107180951437E-12</v>
      </c>
      <c r="B661" s="14">
        <v>0</v>
      </c>
      <c r="C661" s="14">
        <v>491.232354671301</v>
      </c>
      <c r="D661" s="14" t="s">
        <v>2457</v>
      </c>
      <c r="F661" s="14" t="s">
        <v>2458</v>
      </c>
      <c r="G661" s="153">
        <v>2.3387153786803E-13</v>
      </c>
      <c r="H661" s="153">
        <v>1.37844361890264E-12</v>
      </c>
      <c r="I661" s="153">
        <v>3.99550495207847E-13</v>
      </c>
      <c r="J661" s="153">
        <v>8.9993637291748E-13</v>
      </c>
      <c r="K661" s="153">
        <v>9.82153673180567E-12</v>
      </c>
      <c r="L661" s="153">
        <v>6.32060675031499E-12</v>
      </c>
      <c r="M661" s="153">
        <v>9.54638487534942E-12</v>
      </c>
      <c r="N661" s="153">
        <v>1.47475724276346E-11</v>
      </c>
      <c r="O661" s="153">
        <v>8.05243366406818E-16</v>
      </c>
      <c r="P661" s="153">
        <v>1.82216212849261E-16</v>
      </c>
      <c r="Q661" s="153">
        <v>6.96177748317671E-16</v>
      </c>
      <c r="R661" s="153">
        <v>1.52354696600366E-16</v>
      </c>
    </row>
    <row r="662" spans="1:18" ht="12.75">
      <c r="A662" s="151">
        <v>2.03473921177925E-11</v>
      </c>
      <c r="B662" s="14">
        <v>0</v>
      </c>
      <c r="C662" s="14">
        <v>982.464709342588</v>
      </c>
      <c r="D662" s="14" t="s">
        <v>2459</v>
      </c>
      <c r="F662" s="14" t="s">
        <v>2460</v>
      </c>
      <c r="G662" s="153">
        <v>8.72325148561952E-13</v>
      </c>
      <c r="H662" s="153">
        <v>5.11024088318408E-12</v>
      </c>
      <c r="I662" s="153">
        <v>1.46528031101533E-12</v>
      </c>
      <c r="J662" s="153">
        <v>3.34319684723717E-12</v>
      </c>
      <c r="K662" s="153">
        <v>3.65278854340461E-11</v>
      </c>
      <c r="L662" s="153">
        <v>2.3499292748036E-11</v>
      </c>
      <c r="M662" s="153">
        <v>3.55508771286439E-11</v>
      </c>
      <c r="N662" s="153">
        <v>5.49707768522671E-11</v>
      </c>
      <c r="O662" s="153">
        <v>3.00489364527732E-15</v>
      </c>
      <c r="P662" s="153">
        <v>6.79919856013086E-16</v>
      </c>
      <c r="Q662" s="153">
        <v>2.59815270944046E-15</v>
      </c>
      <c r="R662" s="153">
        <v>5.67705733294567E-16</v>
      </c>
    </row>
    <row r="663" spans="1:18" ht="12.75">
      <c r="A663" s="151">
        <v>1.48963250468325E-11</v>
      </c>
      <c r="B663" s="14">
        <v>0</v>
      </c>
      <c r="C663" s="14">
        <v>982.464709342588</v>
      </c>
      <c r="D663" s="14" t="s">
        <v>2461</v>
      </c>
      <c r="E663" s="14" t="s">
        <v>2462</v>
      </c>
      <c r="F663" s="14" t="s">
        <v>2463</v>
      </c>
      <c r="G663" s="153">
        <v>6.38453694196532E-13</v>
      </c>
      <c r="H663" s="153">
        <v>3.73179883383157E-12</v>
      </c>
      <c r="I663" s="153">
        <v>1.06573096878509E-12</v>
      </c>
      <c r="J663" s="153">
        <v>2.44326178463515E-12</v>
      </c>
      <c r="K663" s="153">
        <v>2.67063831597519E-11</v>
      </c>
      <c r="L663" s="153">
        <v>1.71787290950279E-11</v>
      </c>
      <c r="M663" s="153">
        <v>2.60045369216675E-11</v>
      </c>
      <c r="N663" s="153">
        <v>4.02232548790728E-11</v>
      </c>
      <c r="O663" s="153">
        <v>2.19996566667722E-15</v>
      </c>
      <c r="P663" s="153">
        <v>4.97811423401079E-16</v>
      </c>
      <c r="Q663" s="153">
        <v>1.90198994161855E-15</v>
      </c>
      <c r="R663" s="153">
        <v>4.16341248256831E-16</v>
      </c>
    </row>
    <row r="664" spans="1:18" ht="12.75">
      <c r="A664" s="151">
        <v>1.48929757415317E-11</v>
      </c>
      <c r="B664" s="14">
        <v>0</v>
      </c>
      <c r="C664" s="14">
        <v>982.464709342588</v>
      </c>
      <c r="D664" s="14" t="s">
        <v>2464</v>
      </c>
      <c r="E664" s="14" t="s">
        <v>2465</v>
      </c>
      <c r="F664" s="14" t="s">
        <v>2466</v>
      </c>
      <c r="G664" s="153">
        <v>5.6843418860808E-13</v>
      </c>
      <c r="H664" s="153">
        <v>3.75166564481332E-12</v>
      </c>
      <c r="I664" s="153">
        <v>1.13686837721616E-12</v>
      </c>
      <c r="J664" s="153">
        <v>2.50111042987555E-12</v>
      </c>
      <c r="K664" s="153">
        <v>2.67164068645797E-11</v>
      </c>
      <c r="L664" s="153">
        <v>1.7166712495964E-11</v>
      </c>
      <c r="M664" s="153">
        <v>2.59205990005284E-11</v>
      </c>
      <c r="N664" s="153">
        <v>4.0245140553452E-11</v>
      </c>
      <c r="O664" s="153">
        <v>0</v>
      </c>
      <c r="P664" s="153">
        <v>0</v>
      </c>
      <c r="Q664" s="153">
        <v>0</v>
      </c>
      <c r="R664" s="153">
        <v>0</v>
      </c>
    </row>
    <row r="665" spans="1:18" ht="12.75">
      <c r="A665" s="151">
        <v>7.38485378383745E-12</v>
      </c>
      <c r="B665" s="14">
        <v>0</v>
      </c>
      <c r="C665" s="14">
        <v>122.333356997863</v>
      </c>
      <c r="D665" s="14" t="s">
        <v>2467</v>
      </c>
      <c r="E665" s="14" t="s">
        <v>2468</v>
      </c>
      <c r="F665" s="14" t="s">
        <v>2469</v>
      </c>
      <c r="G665" s="153">
        <v>4.21272666467703E-13</v>
      </c>
      <c r="H665" s="153">
        <v>2.31808893934638E-12</v>
      </c>
      <c r="I665" s="153">
        <v>5.86967007992201E-13</v>
      </c>
      <c r="J665" s="153">
        <v>1.54951851503986E-12</v>
      </c>
      <c r="K665" s="153">
        <v>1.43653960346473E-11</v>
      </c>
      <c r="L665" s="153">
        <v>9.21119033237563E-12</v>
      </c>
      <c r="M665" s="153">
        <v>1.40875671643304E-11</v>
      </c>
      <c r="N665" s="153">
        <v>2.17824426471292E-11</v>
      </c>
      <c r="O665" s="153">
        <v>3.81932527638572E-16</v>
      </c>
      <c r="P665" s="153">
        <v>8.64829168145984E-17</v>
      </c>
      <c r="Q665" s="153">
        <v>3.30482672204046E-16</v>
      </c>
      <c r="R665" s="153">
        <v>7.19677174130528E-17</v>
      </c>
    </row>
    <row r="666" spans="1:18" ht="12.75">
      <c r="A666" s="14">
        <v>0</v>
      </c>
      <c r="B666" s="14">
        <v>0</v>
      </c>
      <c r="C666" s="14">
        <v>0</v>
      </c>
      <c r="D666" s="14" t="s">
        <v>2471</v>
      </c>
      <c r="E666" s="14" t="s">
        <v>2468</v>
      </c>
      <c r="F666" s="14" t="s">
        <v>2472</v>
      </c>
      <c r="G666" s="153">
        <v>0</v>
      </c>
      <c r="H666" s="153">
        <v>0</v>
      </c>
      <c r="I666" s="153">
        <v>0</v>
      </c>
      <c r="J666" s="153">
        <v>0</v>
      </c>
      <c r="K666" s="153">
        <v>0</v>
      </c>
      <c r="L666" s="153">
        <v>0</v>
      </c>
      <c r="M666" s="153">
        <v>0</v>
      </c>
      <c r="N666" s="153">
        <v>0</v>
      </c>
      <c r="O666" s="153">
        <v>0</v>
      </c>
      <c r="P666" s="153">
        <v>0</v>
      </c>
      <c r="Q666" s="153">
        <v>0</v>
      </c>
      <c r="R666" s="153">
        <v>0</v>
      </c>
    </row>
    <row r="667" spans="1:18" ht="12.75">
      <c r="A667" s="151">
        <v>1.16839453988022E-11</v>
      </c>
      <c r="B667" s="14">
        <v>0</v>
      </c>
      <c r="C667" s="151">
        <v>0.000501332912885818</v>
      </c>
      <c r="D667" s="14" t="s">
        <v>256</v>
      </c>
      <c r="E667" s="14" t="s">
        <v>257</v>
      </c>
      <c r="F667" s="14" t="s">
        <v>2473</v>
      </c>
      <c r="G667" s="153">
        <v>5.44140041408009E-13</v>
      </c>
      <c r="H667" s="153">
        <v>2.87498092016674E-12</v>
      </c>
      <c r="I667" s="153">
        <v>7.23944504505799E-13</v>
      </c>
      <c r="J667" s="153">
        <v>1.95809385258122E-12</v>
      </c>
      <c r="K667" s="153">
        <v>2.10938892096197E-11</v>
      </c>
      <c r="L667" s="153">
        <v>1.41498503676371E-11</v>
      </c>
      <c r="M667" s="153">
        <v>2.10636588222126E-11</v>
      </c>
      <c r="N667" s="153">
        <v>3.22711798291338E-11</v>
      </c>
      <c r="O667" s="153">
        <v>1.27383993582535E-15</v>
      </c>
      <c r="P667" s="153">
        <v>2.87807016306502E-16</v>
      </c>
      <c r="Q667" s="153">
        <v>1.099664062928E-15</v>
      </c>
      <c r="R667" s="153">
        <v>2.4012278875816E-16</v>
      </c>
    </row>
    <row r="668" spans="1:18" ht="12.75">
      <c r="A668" s="151">
        <v>0.000501332901239304</v>
      </c>
      <c r="B668" s="14">
        <v>0</v>
      </c>
      <c r="C668" s="151">
        <v>0.000501332912885753</v>
      </c>
      <c r="D668" s="14" t="s">
        <v>260</v>
      </c>
      <c r="E668" s="14" t="s">
        <v>257</v>
      </c>
      <c r="F668" s="14" t="s">
        <v>2474</v>
      </c>
      <c r="G668" s="153">
        <v>0.000501332912306535</v>
      </c>
      <c r="H668" s="153">
        <v>0.000492669988324595</v>
      </c>
      <c r="I668" s="153">
        <v>0.00049432661402504</v>
      </c>
      <c r="J668" s="153">
        <v>0.000492568157865647</v>
      </c>
      <c r="K668" s="153">
        <v>0.000501332891856931</v>
      </c>
      <c r="L668" s="153">
        <v>0.000492669976647157</v>
      </c>
      <c r="M668" s="153">
        <v>0.000494326593851552</v>
      </c>
      <c r="N668" s="153">
        <v>0.000492568127645241</v>
      </c>
      <c r="O668" s="153">
        <v>0.000325774108287535</v>
      </c>
      <c r="P668" s="153">
        <v>0.000227881088809657</v>
      </c>
      <c r="Q668" s="153">
        <v>0.000281623027190536</v>
      </c>
      <c r="R668" s="153">
        <v>0.000227828798875203</v>
      </c>
    </row>
    <row r="669" spans="1:18" ht="12.75">
      <c r="A669" s="151">
        <v>0.000501332912904217</v>
      </c>
      <c r="B669" s="151">
        <v>0.000501332902899775</v>
      </c>
      <c r="C669" s="151">
        <v>0.000501332912904217</v>
      </c>
      <c r="D669" s="14" t="s">
        <v>2475</v>
      </c>
      <c r="E669" s="14" t="s">
        <v>2476</v>
      </c>
      <c r="F669" s="14" t="s">
        <v>2477</v>
      </c>
      <c r="G669" s="153">
        <v>0.000501332912904217</v>
      </c>
      <c r="H669" s="153">
        <v>0.000492669991217553</v>
      </c>
      <c r="I669" s="153">
        <v>0.000494326614784768</v>
      </c>
      <c r="J669" s="153">
        <v>0.000492568159870643</v>
      </c>
      <c r="K669" s="153">
        <v>0.000501332912904217</v>
      </c>
      <c r="L669" s="153">
        <v>0.000492669990762806</v>
      </c>
      <c r="M669" s="153">
        <v>0.000494326614898454</v>
      </c>
      <c r="N669" s="153">
        <v>0.000492568159870643</v>
      </c>
      <c r="O669" s="153">
        <v>0.00032577410831891</v>
      </c>
      <c r="P669" s="153">
        <v>0.000227881088790127</v>
      </c>
      <c r="Q669" s="153">
        <v>0.000281623026921806</v>
      </c>
      <c r="R669" s="153">
        <v>0.000227828798870177</v>
      </c>
    </row>
    <row r="670" spans="1:18" ht="12.75">
      <c r="A670" s="151">
        <v>0.000501332912904217</v>
      </c>
      <c r="B670" s="151">
        <v>0.000501332902899775</v>
      </c>
      <c r="C670" s="151">
        <v>0.000501332912885426</v>
      </c>
      <c r="D670" s="14" t="s">
        <v>2480</v>
      </c>
      <c r="E670" s="14" t="s">
        <v>2481</v>
      </c>
      <c r="F670" s="14" t="s">
        <v>2482</v>
      </c>
      <c r="G670" s="153">
        <v>0.000501332912904217</v>
      </c>
      <c r="H670" s="153">
        <v>0.000492669991103866</v>
      </c>
      <c r="I670" s="153">
        <v>0.000494326614784768</v>
      </c>
      <c r="J670" s="153">
        <v>0.000492568159870643</v>
      </c>
      <c r="K670" s="153">
        <v>0.000501332912904217</v>
      </c>
      <c r="L670" s="153">
        <v>0.000492669990762806</v>
      </c>
      <c r="M670" s="153">
        <v>0.000494326614898454</v>
      </c>
      <c r="N670" s="153">
        <v>0.00049256815998433</v>
      </c>
      <c r="O670" s="153">
        <v>0.00032577410831891</v>
      </c>
      <c r="P670" s="153">
        <v>0.000227881088790127</v>
      </c>
      <c r="Q670" s="153">
        <v>0.00028162302714918</v>
      </c>
      <c r="R670" s="153">
        <v>0.000227828798870177</v>
      </c>
    </row>
    <row r="671" spans="1:18" ht="12.75">
      <c r="A671" s="151">
        <v>0.000501332912904217</v>
      </c>
      <c r="B671" s="151">
        <v>0.000501332902899775</v>
      </c>
      <c r="C671" s="151">
        <v>0.000501332912904217</v>
      </c>
      <c r="D671" s="14" t="s">
        <v>2484</v>
      </c>
      <c r="E671" s="14" t="s">
        <v>2485</v>
      </c>
      <c r="F671" s="14" t="s">
        <v>2486</v>
      </c>
      <c r="G671" s="153">
        <v>0.000501332912904217</v>
      </c>
      <c r="H671" s="153">
        <v>0.000492669991103866</v>
      </c>
      <c r="I671" s="153">
        <v>0.000494326614784768</v>
      </c>
      <c r="J671" s="153">
        <v>0.000492568159870643</v>
      </c>
      <c r="K671" s="153">
        <v>0.000501332912904217</v>
      </c>
      <c r="L671" s="153">
        <v>0.000492669990762806</v>
      </c>
      <c r="M671" s="153">
        <v>0.000494326614898454</v>
      </c>
      <c r="N671" s="153">
        <v>0.00049256815998433</v>
      </c>
      <c r="O671" s="153">
        <v>0.00032577410831891</v>
      </c>
      <c r="P671" s="153">
        <v>0.000227881088790127</v>
      </c>
      <c r="Q671" s="153">
        <v>0.00028162302714918</v>
      </c>
      <c r="R671" s="153">
        <v>0.000227828798870177</v>
      </c>
    </row>
    <row r="672" spans="1:18" ht="12.75">
      <c r="A672" s="14">
        <v>0.00100266582577088</v>
      </c>
      <c r="B672" s="14">
        <v>0.00100266580579955</v>
      </c>
      <c r="C672" s="14">
        <v>0.00100266582577116</v>
      </c>
      <c r="D672" s="14" t="s">
        <v>2489</v>
      </c>
      <c r="E672" s="14" t="s">
        <v>2490</v>
      </c>
      <c r="F672" s="14" t="s">
        <v>2491</v>
      </c>
      <c r="G672" s="153">
        <v>0.00100266582577081</v>
      </c>
      <c r="H672" s="153">
        <v>0.000985339981447811</v>
      </c>
      <c r="I672" s="153">
        <v>0.00098865322978576</v>
      </c>
      <c r="J672" s="153">
        <v>0.000985136319818326</v>
      </c>
      <c r="K672" s="153">
        <v>0.00100266582577087</v>
      </c>
      <c r="L672" s="153">
        <v>0.000985339981448048</v>
      </c>
      <c r="M672" s="153">
        <v>0.000988653229785803</v>
      </c>
      <c r="N672" s="153">
        <v>0.000985136319818362</v>
      </c>
      <c r="O672" s="153">
        <v>0.000651548216690364</v>
      </c>
      <c r="P672" s="153">
        <v>0.000455762177676844</v>
      </c>
      <c r="Q672" s="153">
        <v>0.000563246052962032</v>
      </c>
      <c r="R672" s="153">
        <v>0.000455657597635448</v>
      </c>
    </row>
    <row r="673" spans="1:18" ht="12.75">
      <c r="A673" s="14">
        <v>0.00100266582577088</v>
      </c>
      <c r="B673" s="14">
        <v>0.00100266580579955</v>
      </c>
      <c r="C673" s="14">
        <v>0.00100266582580843</v>
      </c>
      <c r="D673" s="14" t="s">
        <v>2493</v>
      </c>
      <c r="E673" s="14" t="s">
        <v>2494</v>
      </c>
      <c r="F673" s="14" t="s">
        <v>2495</v>
      </c>
      <c r="G673" s="153">
        <v>0.00100266582577081</v>
      </c>
      <c r="H673" s="153">
        <v>0.000985339981447811</v>
      </c>
      <c r="I673" s="153">
        <v>0.00098865322978576</v>
      </c>
      <c r="J673" s="153">
        <v>0.000985136319818326</v>
      </c>
      <c r="K673" s="153">
        <v>0.00100266582577087</v>
      </c>
      <c r="L673" s="153">
        <v>0.000985339981448048</v>
      </c>
      <c r="M673" s="153">
        <v>0.000988653229785803</v>
      </c>
      <c r="N673" s="153">
        <v>0.000985136319818362</v>
      </c>
      <c r="O673" s="153">
        <v>0.000651548216690364</v>
      </c>
      <c r="P673" s="153">
        <v>0.000455762177676844</v>
      </c>
      <c r="Q673" s="153">
        <v>0.000563246052962032</v>
      </c>
      <c r="R673" s="153">
        <v>0.000455657597635448</v>
      </c>
    </row>
    <row r="674" spans="1:18" ht="12.75">
      <c r="A674" s="14">
        <v>0.00100266582577088</v>
      </c>
      <c r="B674" s="14">
        <v>0.00100266580579955</v>
      </c>
      <c r="C674" s="14">
        <v>0.00100266582577098</v>
      </c>
      <c r="D674" s="14" t="s">
        <v>2497</v>
      </c>
      <c r="E674" s="14" t="s">
        <v>2498</v>
      </c>
      <c r="F674" s="14" t="s">
        <v>2499</v>
      </c>
      <c r="G674" s="153">
        <v>0.00100266582577081</v>
      </c>
      <c r="H674" s="153">
        <v>0.000985339981447811</v>
      </c>
      <c r="I674" s="153">
        <v>0.00098865322978576</v>
      </c>
      <c r="J674" s="153">
        <v>0.000985136319818326</v>
      </c>
      <c r="K674" s="153">
        <v>0.00100266582577087</v>
      </c>
      <c r="L674" s="153">
        <v>0.000985339981448048</v>
      </c>
      <c r="M674" s="153">
        <v>0.000988653229785803</v>
      </c>
      <c r="N674" s="153">
        <v>0.000985136319818362</v>
      </c>
      <c r="O674" s="153">
        <v>0.000651548216690364</v>
      </c>
      <c r="P674" s="153">
        <v>0.000455762177676844</v>
      </c>
      <c r="Q674" s="153">
        <v>0.000563246052962032</v>
      </c>
      <c r="R674" s="153">
        <v>0.000455657597635448</v>
      </c>
    </row>
    <row r="675" spans="1:18" ht="12.75">
      <c r="A675" s="14">
        <v>0.00100266582577088</v>
      </c>
      <c r="B675" s="14">
        <v>0.00100266580579955</v>
      </c>
      <c r="C675" s="14">
        <v>0.00100266582580843</v>
      </c>
      <c r="D675" s="14" t="s">
        <v>2501</v>
      </c>
      <c r="E675" s="14" t="s">
        <v>2502</v>
      </c>
      <c r="F675" s="14" t="s">
        <v>2503</v>
      </c>
      <c r="G675" s="153">
        <v>0.00100266582577081</v>
      </c>
      <c r="H675" s="153">
        <v>0.000985339981447811</v>
      </c>
      <c r="I675" s="153">
        <v>0.00098865322978576</v>
      </c>
      <c r="J675" s="153">
        <v>0.000985136319818326</v>
      </c>
      <c r="K675" s="153">
        <v>0.00100266582577087</v>
      </c>
      <c r="L675" s="153">
        <v>0.000985339981448048</v>
      </c>
      <c r="M675" s="153">
        <v>0.000988653229785803</v>
      </c>
      <c r="N675" s="153">
        <v>0.000985136319818362</v>
      </c>
      <c r="O675" s="153">
        <v>0.000651548216690364</v>
      </c>
      <c r="P675" s="153">
        <v>0.000455762177676844</v>
      </c>
      <c r="Q675" s="153">
        <v>0.000563246052962032</v>
      </c>
      <c r="R675" s="153">
        <v>0.000455657597635448</v>
      </c>
    </row>
    <row r="676" spans="1:18" ht="12.75">
      <c r="A676" s="14">
        <v>0.00100266582577088</v>
      </c>
      <c r="B676" s="14">
        <v>0.00100266580579955</v>
      </c>
      <c r="C676" s="14">
        <v>0.00100266582580843</v>
      </c>
      <c r="D676" s="14" t="s">
        <v>2505</v>
      </c>
      <c r="E676" s="14" t="s">
        <v>2506</v>
      </c>
      <c r="F676" s="14" t="s">
        <v>2507</v>
      </c>
      <c r="G676" s="153">
        <v>0.00100266582577081</v>
      </c>
      <c r="H676" s="153">
        <v>0.000985339981447811</v>
      </c>
      <c r="I676" s="153">
        <v>0.00098865322978576</v>
      </c>
      <c r="J676" s="153">
        <v>0.000985136319818326</v>
      </c>
      <c r="K676" s="153">
        <v>0.00100266582577087</v>
      </c>
      <c r="L676" s="153">
        <v>0.000985339981448048</v>
      </c>
      <c r="M676" s="153">
        <v>0.000988653229785803</v>
      </c>
      <c r="N676" s="153">
        <v>0.000985136319818362</v>
      </c>
      <c r="O676" s="153">
        <v>0.000651548216690364</v>
      </c>
      <c r="P676" s="153">
        <v>0.000455762177676844</v>
      </c>
      <c r="Q676" s="153">
        <v>0.000563246052962032</v>
      </c>
      <c r="R676" s="153">
        <v>0.000455657597635448</v>
      </c>
    </row>
    <row r="677" spans="1:18" ht="12.75">
      <c r="A677" s="14">
        <v>0.00100266582577088</v>
      </c>
      <c r="B677" s="14">
        <v>0.00100266580577088</v>
      </c>
      <c r="C677" s="14">
        <v>0.00100266582577084</v>
      </c>
      <c r="D677" s="14" t="s">
        <v>2509</v>
      </c>
      <c r="E677" s="14" t="s">
        <v>2510</v>
      </c>
      <c r="F677" s="14" t="s">
        <v>2511</v>
      </c>
      <c r="G677" s="153">
        <v>0.00100266582577081</v>
      </c>
      <c r="H677" s="153">
        <v>0.000985339981447811</v>
      </c>
      <c r="I677" s="153">
        <v>0.00098865322978576</v>
      </c>
      <c r="J677" s="153">
        <v>0.000985136319818326</v>
      </c>
      <c r="K677" s="153">
        <v>0.00100266582577087</v>
      </c>
      <c r="L677" s="153">
        <v>0.000985339981448048</v>
      </c>
      <c r="M677" s="153">
        <v>0.000988653229785803</v>
      </c>
      <c r="N677" s="153">
        <v>0.000985136319818362</v>
      </c>
      <c r="O677" s="153">
        <v>0.000651548216690364</v>
      </c>
      <c r="P677" s="153">
        <v>0.000455762177676844</v>
      </c>
      <c r="Q677" s="153">
        <v>0.000563246052962032</v>
      </c>
      <c r="R677" s="153">
        <v>0.000455657597635448</v>
      </c>
    </row>
    <row r="678" spans="1:18" ht="12.75">
      <c r="A678" s="14">
        <v>0.00100266582577088</v>
      </c>
      <c r="B678" s="14">
        <v>0.00100266580579955</v>
      </c>
      <c r="C678" s="14">
        <v>0.00100266582580843</v>
      </c>
      <c r="D678" s="14" t="s">
        <v>2514</v>
      </c>
      <c r="E678" s="14" t="s">
        <v>2515</v>
      </c>
      <c r="F678" s="14" t="s">
        <v>2516</v>
      </c>
      <c r="G678" s="153">
        <v>0.00100266582577081</v>
      </c>
      <c r="H678" s="153">
        <v>0.000985339981447811</v>
      </c>
      <c r="I678" s="153">
        <v>0.00098865322978576</v>
      </c>
      <c r="J678" s="153">
        <v>0.000985136319818326</v>
      </c>
      <c r="K678" s="153">
        <v>0.00100266582577087</v>
      </c>
      <c r="L678" s="153">
        <v>0.000985339981448048</v>
      </c>
      <c r="M678" s="153">
        <v>0.000988653229785803</v>
      </c>
      <c r="N678" s="153">
        <v>0.000985136319818362</v>
      </c>
      <c r="O678" s="153">
        <v>0.000651548216690364</v>
      </c>
      <c r="P678" s="153">
        <v>0.000455762177676844</v>
      </c>
      <c r="Q678" s="153">
        <v>0.000563246052962032</v>
      </c>
      <c r="R678" s="153">
        <v>0.000455657597635448</v>
      </c>
    </row>
    <row r="679" spans="1:18" ht="12.75">
      <c r="A679" s="14">
        <v>0.00100266582577088</v>
      </c>
      <c r="B679" s="14">
        <v>0.00100266580577088</v>
      </c>
      <c r="C679" s="14">
        <v>0.00100266582577098</v>
      </c>
      <c r="D679" s="14" t="s">
        <v>262</v>
      </c>
      <c r="E679" s="14" t="s">
        <v>263</v>
      </c>
      <c r="F679" s="14" t="s">
        <v>2518</v>
      </c>
      <c r="G679" s="153">
        <v>0.00100266582577081</v>
      </c>
      <c r="H679" s="153">
        <v>0.000985339981447811</v>
      </c>
      <c r="I679" s="153">
        <v>0.00098865322978576</v>
      </c>
      <c r="J679" s="153">
        <v>0.000985136319818326</v>
      </c>
      <c r="K679" s="153">
        <v>0.00100266582577087</v>
      </c>
      <c r="L679" s="153">
        <v>0.000985339981448048</v>
      </c>
      <c r="M679" s="153">
        <v>0.000988653229785803</v>
      </c>
      <c r="N679" s="153">
        <v>0.000985136319818362</v>
      </c>
      <c r="O679" s="153">
        <v>0.000651548216690364</v>
      </c>
      <c r="P679" s="153">
        <v>0.000455762177676844</v>
      </c>
      <c r="Q679" s="153">
        <v>0.000563246052962032</v>
      </c>
      <c r="R679" s="153">
        <v>0.000455657597635448</v>
      </c>
    </row>
    <row r="680" spans="1:18" ht="12.75">
      <c r="A680" s="14">
        <v>0.00100266582577088</v>
      </c>
      <c r="B680" s="14">
        <v>0.00100266580577088</v>
      </c>
      <c r="C680" s="14">
        <v>0.00100266582577098</v>
      </c>
      <c r="D680" s="14" t="s">
        <v>2519</v>
      </c>
      <c r="E680" s="14" t="s">
        <v>2520</v>
      </c>
      <c r="F680" s="14" t="s">
        <v>2521</v>
      </c>
      <c r="G680" s="153">
        <v>0.00100266582577081</v>
      </c>
      <c r="H680" s="153">
        <v>0.000985339981447811</v>
      </c>
      <c r="I680" s="153">
        <v>0.00098865322978576</v>
      </c>
      <c r="J680" s="153">
        <v>0.000985136319818326</v>
      </c>
      <c r="K680" s="153">
        <v>0.00100266582577087</v>
      </c>
      <c r="L680" s="153">
        <v>0.000985339981448048</v>
      </c>
      <c r="M680" s="153">
        <v>0.000988653229785803</v>
      </c>
      <c r="N680" s="153">
        <v>0.000985136319818362</v>
      </c>
      <c r="O680" s="153">
        <v>0.000651548216690364</v>
      </c>
      <c r="P680" s="153">
        <v>0.000455762177676844</v>
      </c>
      <c r="Q680" s="153">
        <v>0.000563246052962032</v>
      </c>
      <c r="R680" s="153">
        <v>0.000455657597635448</v>
      </c>
    </row>
    <row r="681" spans="1:18" ht="12.75">
      <c r="A681" s="14">
        <v>0</v>
      </c>
      <c r="B681" s="14">
        <v>0</v>
      </c>
      <c r="C681" s="14">
        <v>0</v>
      </c>
      <c r="D681" s="14" t="s">
        <v>2524</v>
      </c>
      <c r="F681" s="14" t="s">
        <v>2525</v>
      </c>
      <c r="G681" s="153">
        <v>0</v>
      </c>
      <c r="H681" s="153">
        <v>0</v>
      </c>
      <c r="I681" s="153">
        <v>0</v>
      </c>
      <c r="J681" s="153">
        <v>0</v>
      </c>
      <c r="K681" s="153">
        <v>0</v>
      </c>
      <c r="L681" s="153">
        <v>0</v>
      </c>
      <c r="M681" s="153">
        <v>0</v>
      </c>
      <c r="N681" s="153">
        <v>0</v>
      </c>
      <c r="O681" s="153">
        <v>0</v>
      </c>
      <c r="P681" s="153">
        <v>0</v>
      </c>
      <c r="Q681" s="153">
        <v>0</v>
      </c>
      <c r="R681" s="153">
        <v>0</v>
      </c>
    </row>
    <row r="682" spans="1:18" ht="12.75">
      <c r="A682" s="14">
        <v>0</v>
      </c>
      <c r="B682" s="14">
        <v>0</v>
      </c>
      <c r="C682" s="14">
        <v>0</v>
      </c>
      <c r="D682" s="14" t="s">
        <v>2527</v>
      </c>
      <c r="F682" s="14" t="s">
        <v>2528</v>
      </c>
      <c r="G682" s="153">
        <v>0</v>
      </c>
      <c r="H682" s="153">
        <v>0</v>
      </c>
      <c r="I682" s="153">
        <v>0</v>
      </c>
      <c r="J682" s="153">
        <v>0</v>
      </c>
      <c r="K682" s="153">
        <v>0</v>
      </c>
      <c r="L682" s="153">
        <v>0</v>
      </c>
      <c r="M682" s="153">
        <v>0</v>
      </c>
      <c r="N682" s="153">
        <v>0</v>
      </c>
      <c r="O682" s="153">
        <v>0</v>
      </c>
      <c r="P682" s="153">
        <v>0</v>
      </c>
      <c r="Q682" s="153">
        <v>0</v>
      </c>
      <c r="R682" s="153">
        <v>0</v>
      </c>
    </row>
    <row r="683" spans="1:18" ht="12.75">
      <c r="A683" s="14">
        <v>-0.00150399873871265</v>
      </c>
      <c r="B683" s="14">
        <v>-0.00150399873871265</v>
      </c>
      <c r="C683" s="14">
        <v>-0.00150399870869932</v>
      </c>
      <c r="D683" s="14" t="s">
        <v>2529</v>
      </c>
      <c r="F683" s="14" t="s">
        <v>2530</v>
      </c>
      <c r="G683" s="153">
        <v>-0.00150399873871265</v>
      </c>
      <c r="H683" s="153">
        <v>-0.00147800997228841</v>
      </c>
      <c r="I683" s="153">
        <v>-0.00148297984458167</v>
      </c>
      <c r="J683" s="153">
        <v>-0.00147770447972561</v>
      </c>
      <c r="K683" s="153">
        <v>-0.00150399873871265</v>
      </c>
      <c r="L683" s="153">
        <v>-0.00147800997206104</v>
      </c>
      <c r="M683" s="153">
        <v>-0.00148297984458167</v>
      </c>
      <c r="N683" s="153">
        <v>-0.00147770447995299</v>
      </c>
      <c r="O683" s="153">
        <v>-0.00097732232495673</v>
      </c>
      <c r="P683" s="153">
        <v>-0.000683643266484068</v>
      </c>
      <c r="Q683" s="153">
        <v>-0.000844869079514865</v>
      </c>
      <c r="R683" s="153">
        <v>-0.000683486396496846</v>
      </c>
    </row>
    <row r="684" spans="1:18" ht="12.75">
      <c r="A684" s="151">
        <v>-9.66338120633736E-12</v>
      </c>
      <c r="B684" s="14">
        <v>-0.00256690225546663</v>
      </c>
      <c r="C684" s="14">
        <v>0</v>
      </c>
      <c r="D684" s="14" t="s">
        <v>2531</v>
      </c>
      <c r="E684" s="14" t="s">
        <v>464</v>
      </c>
      <c r="F684" s="14" t="s">
        <v>2532</v>
      </c>
      <c r="G684" s="153">
        <v>-5.6843418860808E-13</v>
      </c>
      <c r="H684" s="153">
        <v>-2.95585778076201E-12</v>
      </c>
      <c r="I684" s="153">
        <v>-7.95807864051312E-13</v>
      </c>
      <c r="J684" s="153">
        <v>-2.04636307898908E-12</v>
      </c>
      <c r="K684" s="153">
        <v>-1.87583282240666E-11</v>
      </c>
      <c r="L684" s="153">
        <v>-1.21644916362129E-11</v>
      </c>
      <c r="M684" s="153">
        <v>-1.85309545486234E-11</v>
      </c>
      <c r="N684" s="153">
        <v>-2.8421709430404E-11</v>
      </c>
      <c r="O684" s="153">
        <v>0</v>
      </c>
      <c r="P684" s="153">
        <v>0</v>
      </c>
      <c r="Q684" s="153">
        <v>0</v>
      </c>
      <c r="R684" s="153">
        <v>0</v>
      </c>
    </row>
    <row r="685" spans="1:18" ht="12.75">
      <c r="A685" s="151">
        <v>4.81126286491386E-12</v>
      </c>
      <c r="B685" s="14">
        <v>0</v>
      </c>
      <c r="C685" s="14">
        <v>0.00128345112881411</v>
      </c>
      <c r="D685" s="14" t="s">
        <v>266</v>
      </c>
      <c r="F685" s="14" t="s">
        <v>2534</v>
      </c>
      <c r="G685" s="153">
        <v>2.72837522595159E-13</v>
      </c>
      <c r="H685" s="153">
        <v>1.46582677032844E-12</v>
      </c>
      <c r="I685" s="153">
        <v>3.7148568476434E-13</v>
      </c>
      <c r="J685" s="153">
        <v>9.89578025491267E-13</v>
      </c>
      <c r="K685" s="153">
        <v>9.38879617611723E-12</v>
      </c>
      <c r="L685" s="153">
        <v>6.10828775803351E-12</v>
      </c>
      <c r="M685" s="153">
        <v>9.24445085564338E-12</v>
      </c>
      <c r="N685" s="153">
        <v>1.42013211670644E-11</v>
      </c>
      <c r="O685" s="153">
        <v>2.55540569128738E-16</v>
      </c>
      <c r="P685" s="153">
        <v>5.76904875467104E-17</v>
      </c>
      <c r="Q685" s="153">
        <v>2.20272537438334E-16</v>
      </c>
      <c r="R685" s="153">
        <v>4.7939094925887E-17</v>
      </c>
    </row>
    <row r="686" spans="1:18" ht="12.75">
      <c r="A686" s="151">
        <v>1.2786897900612E-11</v>
      </c>
      <c r="B686" s="14">
        <v>0</v>
      </c>
      <c r="C686" s="14">
        <v>391.051900363287</v>
      </c>
      <c r="D686" s="14" t="s">
        <v>2535</v>
      </c>
      <c r="F686" s="14" t="s">
        <v>2536</v>
      </c>
      <c r="G686" s="153">
        <v>5.96850100837375E-13</v>
      </c>
      <c r="H686" s="153">
        <v>3.37857892319367E-12</v>
      </c>
      <c r="I686" s="153">
        <v>9.01094730227803E-13</v>
      </c>
      <c r="J686" s="153">
        <v>2.19114461168453E-12</v>
      </c>
      <c r="K686" s="153">
        <v>2.18639624682702E-11</v>
      </c>
      <c r="L686" s="153">
        <v>1.43782637135444E-11</v>
      </c>
      <c r="M686" s="153">
        <v>2.15550023651544E-11</v>
      </c>
      <c r="N686" s="153">
        <v>3.30639601709597E-11</v>
      </c>
      <c r="O686" s="153">
        <v>0.253237047773414</v>
      </c>
      <c r="P686" s="153">
        <v>0.199824081200561</v>
      </c>
      <c r="Q686" s="153">
        <v>0.220976161894413</v>
      </c>
      <c r="R686" s="153">
        <v>0.199955838104276</v>
      </c>
    </row>
    <row r="687" spans="1:18" ht="12.75">
      <c r="A687" s="151">
        <v>9.7931314524721E-10</v>
      </c>
      <c r="B687" s="14">
        <v>0</v>
      </c>
      <c r="C687" s="14">
        <v>0.00128345112893455</v>
      </c>
      <c r="D687" s="14" t="s">
        <v>2538</v>
      </c>
      <c r="F687" s="14" t="s">
        <v>2539</v>
      </c>
      <c r="G687" s="153">
        <v>3.22939854167646E-11</v>
      </c>
      <c r="H687" s="153">
        <v>1.22041953354695E-10</v>
      </c>
      <c r="I687" s="153">
        <v>3.5585174478305E-11</v>
      </c>
      <c r="J687" s="153">
        <v>9.61429004508909E-11</v>
      </c>
      <c r="K687" s="153">
        <v>1.55465479633882E-09</v>
      </c>
      <c r="L687" s="153">
        <v>1.0153014910355E-09</v>
      </c>
      <c r="M687" s="153">
        <v>1.56761207873759E-09</v>
      </c>
      <c r="N687" s="153">
        <v>2.45264913620007E-09</v>
      </c>
      <c r="O687" s="153">
        <v>7.16605203551506E-11</v>
      </c>
      <c r="P687" s="153">
        <v>2.58339764769164E-11</v>
      </c>
      <c r="Q687" s="153">
        <v>4.85138124656403E-11</v>
      </c>
      <c r="R687" s="153">
        <v>5.55688320140352E-11</v>
      </c>
    </row>
    <row r="688" spans="1:18" ht="12.75">
      <c r="A688" s="14">
        <v>0.00128341127286978</v>
      </c>
      <c r="B688" s="14">
        <v>0</v>
      </c>
      <c r="C688" s="14">
        <v>0.0012834511252631</v>
      </c>
      <c r="D688" s="14" t="s">
        <v>2543</v>
      </c>
      <c r="F688" s="14" t="s">
        <v>2544</v>
      </c>
      <c r="G688" s="153">
        <v>0.00128341222441994</v>
      </c>
      <c r="H688" s="153">
        <v>0.00118902770940306</v>
      </c>
      <c r="I688" s="153">
        <v>0.001073808510779</v>
      </c>
      <c r="J688" s="153">
        <v>0.00118878197355343</v>
      </c>
      <c r="K688" s="153">
        <v>0.00128341069295911</v>
      </c>
      <c r="L688" s="153">
        <v>0.00118902681151108</v>
      </c>
      <c r="M688" s="153">
        <v>0.00107380696989822</v>
      </c>
      <c r="N688" s="153">
        <v>0.00118877960387705</v>
      </c>
      <c r="O688" s="153">
        <v>0.000833981645734707</v>
      </c>
      <c r="P688" s="153">
        <v>0.000477498752661969</v>
      </c>
      <c r="Q688" s="153">
        <v>0.000590108818460157</v>
      </c>
      <c r="R688" s="153">
        <v>0.000477389155170782</v>
      </c>
    </row>
    <row r="689" spans="1:18" ht="12.75">
      <c r="A689" s="14">
        <v>0.00128341225698673</v>
      </c>
      <c r="B689" s="14">
        <v>0.00128341223138673</v>
      </c>
      <c r="C689" s="14">
        <v>0.00128341225698668</v>
      </c>
      <c r="D689" s="14" t="s">
        <v>2545</v>
      </c>
      <c r="E689" s="14" t="s">
        <v>2546</v>
      </c>
      <c r="F689" s="14" t="s">
        <v>2547</v>
      </c>
      <c r="G689" s="153">
        <v>0.00128341225698663</v>
      </c>
      <c r="H689" s="153">
        <v>0.00118902783290989</v>
      </c>
      <c r="I689" s="153">
        <v>0.00107380854673543</v>
      </c>
      <c r="J689" s="153">
        <v>0.00118878207068516</v>
      </c>
      <c r="K689" s="153">
        <v>0.00128341225698672</v>
      </c>
      <c r="L689" s="153">
        <v>0.00118902783291017</v>
      </c>
      <c r="M689" s="153">
        <v>0.00107380854673548</v>
      </c>
      <c r="N689" s="153">
        <v>0.0011887820706852</v>
      </c>
      <c r="O689" s="153">
        <v>0.000833981717363666</v>
      </c>
      <c r="P689" s="153">
        <v>0.000477498778496057</v>
      </c>
      <c r="Q689" s="153">
        <v>0.000590108866981921</v>
      </c>
      <c r="R689" s="153">
        <v>0.000477389210733598</v>
      </c>
    </row>
    <row r="690" spans="1:18" ht="12.75">
      <c r="A690" s="14">
        <v>0.012533322822136</v>
      </c>
      <c r="B690" s="14">
        <v>0.012533322572136</v>
      </c>
      <c r="C690" s="14">
        <v>0.0125333228221355</v>
      </c>
      <c r="D690" s="14" t="s">
        <v>2550</v>
      </c>
      <c r="E690" s="14" t="s">
        <v>2551</v>
      </c>
      <c r="F690" s="14" t="s">
        <v>2552</v>
      </c>
      <c r="G690" s="153">
        <v>0.0125333228221351</v>
      </c>
      <c r="H690" s="153">
        <v>0.013960043944737</v>
      </c>
      <c r="I690" s="153">
        <v>0.0140069851967601</v>
      </c>
      <c r="J690" s="153">
        <v>0.0139571585190453</v>
      </c>
      <c r="K690" s="153">
        <v>0.0125333228221359</v>
      </c>
      <c r="L690" s="153">
        <v>0.0139600439447403</v>
      </c>
      <c r="M690" s="153">
        <v>0.0140069851967607</v>
      </c>
      <c r="N690" s="153">
        <v>0.0139571585190459</v>
      </c>
      <c r="O690" s="153">
        <v>0.00814435270862955</v>
      </c>
      <c r="P690" s="153">
        <v>0.0093399456645055</v>
      </c>
      <c r="Q690" s="153">
        <v>0.00806555990947181</v>
      </c>
      <c r="R690" s="153">
        <v>0.00933780250311109</v>
      </c>
    </row>
    <row r="691" spans="1:18" ht="12.75">
      <c r="A691" s="14">
        <v>0</v>
      </c>
      <c r="B691" s="14">
        <v>0</v>
      </c>
      <c r="C691" s="14">
        <v>0</v>
      </c>
      <c r="D691" s="14" t="s">
        <v>2555</v>
      </c>
      <c r="F691" s="14" t="s">
        <v>2556</v>
      </c>
      <c r="G691" s="153">
        <v>0</v>
      </c>
      <c r="H691" s="153">
        <v>0</v>
      </c>
      <c r="I691" s="153">
        <v>0</v>
      </c>
      <c r="J691" s="153">
        <v>0</v>
      </c>
      <c r="K691" s="153">
        <v>0</v>
      </c>
      <c r="L691" s="153">
        <v>0</v>
      </c>
      <c r="M691" s="153">
        <v>0</v>
      </c>
      <c r="N691" s="153">
        <v>0</v>
      </c>
      <c r="O691" s="153">
        <v>0</v>
      </c>
      <c r="P691" s="153">
        <v>0</v>
      </c>
      <c r="Q691" s="153">
        <v>0</v>
      </c>
      <c r="R691" s="153">
        <v>0</v>
      </c>
    </row>
    <row r="692" spans="1:18" ht="12.75">
      <c r="A692" s="14">
        <v>0.00350933039019809</v>
      </c>
      <c r="B692" s="14">
        <v>0.00350933032019809</v>
      </c>
      <c r="C692" s="14">
        <v>0.00350933039019801</v>
      </c>
      <c r="D692" s="14" t="s">
        <v>2558</v>
      </c>
      <c r="F692" s="14" t="s">
        <v>2559</v>
      </c>
      <c r="G692" s="153">
        <v>0.00350933039019784</v>
      </c>
      <c r="H692" s="153">
        <v>0.00390881230452636</v>
      </c>
      <c r="I692" s="153">
        <v>0.00392195585509284</v>
      </c>
      <c r="J692" s="153">
        <v>0.00390800438533271</v>
      </c>
      <c r="K692" s="153">
        <v>0.00350933039019807</v>
      </c>
      <c r="L692" s="153">
        <v>0.0039088123045273</v>
      </c>
      <c r="M692" s="153">
        <v>0.00392195585509301</v>
      </c>
      <c r="N692" s="153">
        <v>0.00390800438533285</v>
      </c>
      <c r="O692" s="153">
        <v>0.00228041875841627</v>
      </c>
      <c r="P692" s="153">
        <v>0.00261518478606154</v>
      </c>
      <c r="Q692" s="153">
        <v>0.0022583567746521</v>
      </c>
      <c r="R692" s="153">
        <v>0.0026145847008711</v>
      </c>
    </row>
    <row r="693" spans="1:18" ht="12.75">
      <c r="A693" s="14">
        <v>0.00501332912885442</v>
      </c>
      <c r="B693" s="14">
        <v>0.00501332902885442</v>
      </c>
      <c r="C693" s="14">
        <v>0.00501332912885425</v>
      </c>
      <c r="D693" s="14" t="s">
        <v>2561</v>
      </c>
      <c r="E693" s="14" t="s">
        <v>2562</v>
      </c>
      <c r="F693" s="14" t="s">
        <v>2563</v>
      </c>
      <c r="G693" s="153">
        <v>0.00501332912885406</v>
      </c>
      <c r="H693" s="153">
        <v>0.00558401757789481</v>
      </c>
      <c r="I693" s="153">
        <v>0.00560279407870405</v>
      </c>
      <c r="J693" s="153">
        <v>0.00558286340761815</v>
      </c>
      <c r="K693" s="153">
        <v>0.00501332912885439</v>
      </c>
      <c r="L693" s="153">
        <v>0.00558401757789615</v>
      </c>
      <c r="M693" s="153">
        <v>0.0056027940787043</v>
      </c>
      <c r="N693" s="153">
        <v>0.00558286340761836</v>
      </c>
      <c r="O693" s="153">
        <v>0.00325774108345182</v>
      </c>
      <c r="P693" s="153">
        <v>0.0037359782658022</v>
      </c>
      <c r="Q693" s="153">
        <v>0.00322622396378872</v>
      </c>
      <c r="R693" s="153">
        <v>0.00373512100124443</v>
      </c>
    </row>
    <row r="694" spans="1:18" ht="12.75">
      <c r="A694" s="14">
        <v>0</v>
      </c>
      <c r="B694" s="14">
        <v>0</v>
      </c>
      <c r="C694" s="14">
        <v>0</v>
      </c>
      <c r="D694" s="14" t="s">
        <v>2564</v>
      </c>
      <c r="F694" s="14" t="s">
        <v>2565</v>
      </c>
      <c r="G694" s="153">
        <v>0</v>
      </c>
      <c r="H694" s="153">
        <v>0</v>
      </c>
      <c r="I694" s="153">
        <v>0</v>
      </c>
      <c r="J694" s="153">
        <v>0</v>
      </c>
      <c r="K694" s="153">
        <v>0</v>
      </c>
      <c r="L694" s="153">
        <v>0</v>
      </c>
      <c r="M694" s="153">
        <v>0</v>
      </c>
      <c r="N694" s="153">
        <v>0</v>
      </c>
      <c r="O694" s="153">
        <v>0</v>
      </c>
      <c r="P694" s="153">
        <v>0</v>
      </c>
      <c r="Q694" s="153">
        <v>0</v>
      </c>
      <c r="R694" s="153">
        <v>0</v>
      </c>
    </row>
    <row r="695" spans="1:18" ht="12.75">
      <c r="A695" s="14">
        <v>0.0160426532123341</v>
      </c>
      <c r="B695" s="14">
        <v>0.016042652892338</v>
      </c>
      <c r="C695" s="14">
        <v>0.0160426532123665</v>
      </c>
      <c r="D695" s="14" t="s">
        <v>2568</v>
      </c>
      <c r="F695" s="14" t="s">
        <v>2569</v>
      </c>
      <c r="G695" s="153">
        <v>0.0160426532123329</v>
      </c>
      <c r="H695" s="153">
        <v>0.0178688562492633</v>
      </c>
      <c r="I695" s="153">
        <v>0.0179289410518529</v>
      </c>
      <c r="J695" s="153">
        <v>0.0178651629043781</v>
      </c>
      <c r="K695" s="153">
        <v>0.016042653212334</v>
      </c>
      <c r="L695" s="153">
        <v>0.0178688562492676</v>
      </c>
      <c r="M695" s="153">
        <v>0.0179289410518537</v>
      </c>
      <c r="N695" s="153">
        <v>0.0178651629043787</v>
      </c>
      <c r="O695" s="153">
        <v>0.0104247714670458</v>
      </c>
      <c r="P695" s="153">
        <v>0.011955130450567</v>
      </c>
      <c r="Q695" s="153">
        <v>0.0103239166841239</v>
      </c>
      <c r="R695" s="153">
        <v>0.0119523872039821</v>
      </c>
    </row>
    <row r="696" spans="1:18" ht="12.75">
      <c r="A696" s="14">
        <v>-0.0736959381941601</v>
      </c>
      <c r="B696" s="14">
        <v>-0.0736959381941504</v>
      </c>
      <c r="C696" s="14">
        <v>-0.073695936724107</v>
      </c>
      <c r="D696" s="14" t="s">
        <v>2570</v>
      </c>
      <c r="F696" s="14" t="s">
        <v>2571</v>
      </c>
      <c r="G696" s="153">
        <v>-0.0736959381941546</v>
      </c>
      <c r="H696" s="153">
        <v>-0.0570189343493467</v>
      </c>
      <c r="I696" s="153">
        <v>-0.0572106629841546</v>
      </c>
      <c r="J696" s="153">
        <v>-0.0570071490069272</v>
      </c>
      <c r="K696" s="153">
        <v>-0.0736959381941595</v>
      </c>
      <c r="L696" s="153">
        <v>-0.0570189343493604</v>
      </c>
      <c r="M696" s="153">
        <v>-0.0572106629841571</v>
      </c>
      <c r="N696" s="153">
        <v>-0.0570071490069292</v>
      </c>
      <c r="O696" s="153">
        <v>-0.0478887939267417</v>
      </c>
      <c r="P696" s="153">
        <v>-0.0549664293215843</v>
      </c>
      <c r="Q696" s="153">
        <v>-0.0620878877301004</v>
      </c>
      <c r="R696" s="153">
        <v>-0.0549538166219454</v>
      </c>
    </row>
    <row r="697" spans="1:18" ht="12.75">
      <c r="A697" s="14">
        <v>0.00501332912885442</v>
      </c>
      <c r="B697" s="14">
        <v>0.00501332902885442</v>
      </c>
      <c r="C697" s="14">
        <v>0.00501332912885427</v>
      </c>
      <c r="D697" s="14" t="s">
        <v>2572</v>
      </c>
      <c r="F697" s="14" t="s">
        <v>2573</v>
      </c>
      <c r="G697" s="153">
        <v>0.00501332912885406</v>
      </c>
      <c r="H697" s="153">
        <v>0.00558401757789481</v>
      </c>
      <c r="I697" s="153">
        <v>0.00560279407870405</v>
      </c>
      <c r="J697" s="153">
        <v>0.00558286340761815</v>
      </c>
      <c r="K697" s="153">
        <v>0.00501332912885439</v>
      </c>
      <c r="L697" s="153">
        <v>0.00558401757789615</v>
      </c>
      <c r="M697" s="153">
        <v>0.0056027940787043</v>
      </c>
      <c r="N697" s="153">
        <v>0.00558286340761836</v>
      </c>
      <c r="O697" s="153">
        <v>0.00325774108345182</v>
      </c>
      <c r="P697" s="153">
        <v>0.0037359782658022</v>
      </c>
      <c r="Q697" s="153">
        <v>0.00322622396378872</v>
      </c>
      <c r="R697" s="153">
        <v>0.00373512100124443</v>
      </c>
    </row>
    <row r="698" spans="1:18" ht="12.75">
      <c r="A698" s="14">
        <v>0.00150399873871265</v>
      </c>
      <c r="B698" s="14">
        <v>0.00150399870869932</v>
      </c>
      <c r="C698" s="14">
        <v>0.00150400259851465</v>
      </c>
      <c r="D698" s="14" t="s">
        <v>2575</v>
      </c>
      <c r="F698" s="14" t="s">
        <v>2576</v>
      </c>
      <c r="G698" s="153">
        <v>0.00150399873871265</v>
      </c>
      <c r="H698" s="153">
        <v>0.00147800997228841</v>
      </c>
      <c r="I698" s="153">
        <v>0.00148297984458167</v>
      </c>
      <c r="J698" s="153">
        <v>0.00147770447972561</v>
      </c>
      <c r="K698" s="153">
        <v>0.00150399873871265</v>
      </c>
      <c r="L698" s="153">
        <v>0.00147800997206104</v>
      </c>
      <c r="M698" s="153">
        <v>0.00148297984458167</v>
      </c>
      <c r="N698" s="153">
        <v>0.0014777044798393</v>
      </c>
      <c r="O698" s="153">
        <v>0.00097732232495673</v>
      </c>
      <c r="P698" s="153">
        <v>0.000683643266484068</v>
      </c>
      <c r="Q698" s="153">
        <v>0.000844869079401178</v>
      </c>
      <c r="R698" s="153">
        <v>0.000683486396496846</v>
      </c>
    </row>
    <row r="699" spans="1:18" ht="12.75">
      <c r="A699" s="151">
        <v>-1.85991666512563E-10</v>
      </c>
      <c r="B699" s="14">
        <v>-244.666713995735</v>
      </c>
      <c r="C699" s="14">
        <v>0</v>
      </c>
      <c r="D699" s="14" t="s">
        <v>2577</v>
      </c>
      <c r="F699" s="14" t="s">
        <v>2578</v>
      </c>
      <c r="G699" s="153">
        <v>-0.303542255102115</v>
      </c>
      <c r="H699" s="153">
        <v>-0.187144408041717</v>
      </c>
      <c r="I699" s="153">
        <v>-0.185679741776198</v>
      </c>
      <c r="J699" s="153">
        <v>-0.187137498063066</v>
      </c>
      <c r="K699" s="153">
        <v>-0.0992840375399737</v>
      </c>
      <c r="L699" s="153">
        <v>-1.08876747617614E-08</v>
      </c>
      <c r="M699" s="153">
        <v>-1.33189814732759E-08</v>
      </c>
      <c r="N699" s="153">
        <v>-1.89286311069736E-08</v>
      </c>
      <c r="O699" s="153">
        <v>0</v>
      </c>
      <c r="P699" s="153">
        <v>0</v>
      </c>
      <c r="Q699" s="153">
        <v>0</v>
      </c>
      <c r="R699" s="153">
        <v>0</v>
      </c>
    </row>
    <row r="700" spans="1:18" ht="12.75">
      <c r="A700" s="14">
        <v>0</v>
      </c>
      <c r="B700" s="14">
        <v>0</v>
      </c>
      <c r="C700" s="14">
        <v>0</v>
      </c>
      <c r="D700" s="14" t="s">
        <v>2582</v>
      </c>
      <c r="F700" s="14" t="s">
        <v>2583</v>
      </c>
      <c r="G700" s="153">
        <v>0</v>
      </c>
      <c r="H700" s="153">
        <v>0</v>
      </c>
      <c r="I700" s="153">
        <v>0</v>
      </c>
      <c r="J700" s="153">
        <v>0</v>
      </c>
      <c r="K700" s="153">
        <v>0</v>
      </c>
      <c r="L700" s="153">
        <v>0</v>
      </c>
      <c r="M700" s="153">
        <v>0</v>
      </c>
      <c r="N700" s="153">
        <v>0</v>
      </c>
      <c r="O700" s="153">
        <v>0</v>
      </c>
      <c r="P700" s="153">
        <v>0</v>
      </c>
      <c r="Q700" s="153">
        <v>0</v>
      </c>
      <c r="R700" s="153">
        <v>0</v>
      </c>
    </row>
    <row r="701" spans="1:18" ht="12.75">
      <c r="A701" s="14">
        <v>0</v>
      </c>
      <c r="B701" s="14">
        <v>0</v>
      </c>
      <c r="C701" s="14">
        <v>0</v>
      </c>
      <c r="D701" s="14" t="s">
        <v>2585</v>
      </c>
      <c r="F701" s="14" t="s">
        <v>2586</v>
      </c>
      <c r="G701" s="153">
        <v>0</v>
      </c>
      <c r="H701" s="153">
        <v>0</v>
      </c>
      <c r="I701" s="153">
        <v>0</v>
      </c>
      <c r="J701" s="153">
        <v>0</v>
      </c>
      <c r="K701" s="153">
        <v>0</v>
      </c>
      <c r="L701" s="153">
        <v>0</v>
      </c>
      <c r="M701" s="153">
        <v>0</v>
      </c>
      <c r="N701" s="153">
        <v>0</v>
      </c>
      <c r="O701" s="153">
        <v>0</v>
      </c>
      <c r="P701" s="153">
        <v>0</v>
      </c>
      <c r="Q701" s="153">
        <v>0</v>
      </c>
      <c r="R701" s="153">
        <v>0</v>
      </c>
    </row>
    <row r="702" spans="1:18" ht="12.75">
      <c r="A702" s="14">
        <v>0</v>
      </c>
      <c r="B702" s="14">
        <v>0</v>
      </c>
      <c r="C702" s="14">
        <v>0</v>
      </c>
      <c r="D702" s="14" t="s">
        <v>2589</v>
      </c>
      <c r="F702" s="14" t="s">
        <v>2590</v>
      </c>
      <c r="G702" s="153">
        <v>0</v>
      </c>
      <c r="H702" s="153">
        <v>0</v>
      </c>
      <c r="I702" s="153">
        <v>0</v>
      </c>
      <c r="J702" s="153">
        <v>0</v>
      </c>
      <c r="K702" s="153">
        <v>0</v>
      </c>
      <c r="L702" s="153">
        <v>0</v>
      </c>
      <c r="M702" s="153">
        <v>0</v>
      </c>
      <c r="N702" s="153">
        <v>0</v>
      </c>
      <c r="O702" s="153">
        <v>0</v>
      </c>
      <c r="P702" s="153">
        <v>0</v>
      </c>
      <c r="Q702" s="153">
        <v>0</v>
      </c>
      <c r="R702" s="153">
        <v>0</v>
      </c>
    </row>
    <row r="703" spans="1:18" ht="12.75">
      <c r="A703" s="14">
        <v>0</v>
      </c>
      <c r="B703" s="14">
        <v>0</v>
      </c>
      <c r="C703" s="14">
        <v>0</v>
      </c>
      <c r="D703" s="14" t="s">
        <v>2591</v>
      </c>
      <c r="F703" s="14" t="s">
        <v>2592</v>
      </c>
      <c r="G703" s="153">
        <v>0</v>
      </c>
      <c r="H703" s="153">
        <v>0</v>
      </c>
      <c r="I703" s="153">
        <v>0</v>
      </c>
      <c r="J703" s="153">
        <v>0</v>
      </c>
      <c r="K703" s="153">
        <v>0</v>
      </c>
      <c r="L703" s="153">
        <v>0</v>
      </c>
      <c r="M703" s="153">
        <v>0</v>
      </c>
      <c r="N703" s="153">
        <v>0</v>
      </c>
      <c r="O703" s="153">
        <v>0</v>
      </c>
      <c r="P703" s="153">
        <v>0</v>
      </c>
      <c r="Q703" s="153">
        <v>0</v>
      </c>
      <c r="R703" s="153">
        <v>0</v>
      </c>
    </row>
    <row r="704" spans="1:18" ht="12.75">
      <c r="A704" s="14">
        <v>-0.00100266582577088</v>
      </c>
      <c r="B704" s="14">
        <v>-0.00100266582580843</v>
      </c>
      <c r="C704" s="14">
        <v>-0.00100266580579955</v>
      </c>
      <c r="D704" s="14" t="s">
        <v>2594</v>
      </c>
      <c r="E704" s="14" t="s">
        <v>2595</v>
      </c>
      <c r="F704" s="14" t="s">
        <v>2596</v>
      </c>
      <c r="G704" s="153">
        <v>-0.00100266582577081</v>
      </c>
      <c r="H704" s="153">
        <v>-0.00111680351557896</v>
      </c>
      <c r="I704" s="153">
        <v>-0.00112055881574081</v>
      </c>
      <c r="J704" s="153">
        <v>-0.00111657268152363</v>
      </c>
      <c r="K704" s="153">
        <v>-0.00100266582577087</v>
      </c>
      <c r="L704" s="153">
        <v>-0.00111680351557923</v>
      </c>
      <c r="M704" s="153">
        <v>-0.00112055881574086</v>
      </c>
      <c r="N704" s="153">
        <v>-0.00111657268152367</v>
      </c>
      <c r="O704" s="153">
        <v>-0.000651548216690364</v>
      </c>
      <c r="P704" s="153">
        <v>-0.00074719565316044</v>
      </c>
      <c r="Q704" s="153">
        <v>-0.000645244792757745</v>
      </c>
      <c r="R704" s="153">
        <v>-0.000747024200248887</v>
      </c>
    </row>
    <row r="705" spans="1:18" ht="12.75">
      <c r="A705" s="14">
        <v>0.00100266582577088</v>
      </c>
      <c r="B705" s="14">
        <v>0.00100266580577088</v>
      </c>
      <c r="C705" s="14">
        <v>0.00100266582577049</v>
      </c>
      <c r="D705" s="14" t="s">
        <v>2597</v>
      </c>
      <c r="F705" s="14" t="s">
        <v>2598</v>
      </c>
      <c r="G705" s="153">
        <v>0.00100266582577081</v>
      </c>
      <c r="H705" s="153">
        <v>0.00111680351557896</v>
      </c>
      <c r="I705" s="153">
        <v>0.00112055881574081</v>
      </c>
      <c r="J705" s="153">
        <v>0.00111657268152363</v>
      </c>
      <c r="K705" s="153">
        <v>0.00100266582577087</v>
      </c>
      <c r="L705" s="153">
        <v>0.00111680351557923</v>
      </c>
      <c r="M705" s="153">
        <v>0.00112055881574086</v>
      </c>
      <c r="N705" s="153">
        <v>0.00111657268152367</v>
      </c>
      <c r="O705" s="153">
        <v>0.000651548216690364</v>
      </c>
      <c r="P705" s="153">
        <v>0.00074719565316044</v>
      </c>
      <c r="Q705" s="153">
        <v>0.000645244792757745</v>
      </c>
      <c r="R705" s="153">
        <v>0.000747024200248887</v>
      </c>
    </row>
    <row r="706" spans="1:18" ht="12.75">
      <c r="A706" s="14">
        <v>0.00100266582577088</v>
      </c>
      <c r="B706" s="14">
        <v>0.00100266580577088</v>
      </c>
      <c r="C706" s="14">
        <v>0.00100266582578097</v>
      </c>
      <c r="D706" s="14" t="s">
        <v>2600</v>
      </c>
      <c r="F706" s="14" t="s">
        <v>2601</v>
      </c>
      <c r="G706" s="153">
        <v>0.00100266582577081</v>
      </c>
      <c r="H706" s="153">
        <v>0.00111680351557896</v>
      </c>
      <c r="I706" s="153">
        <v>0.00112055881574081</v>
      </c>
      <c r="J706" s="153">
        <v>0.00111657268152363</v>
      </c>
      <c r="K706" s="153">
        <v>0.00100266582577087</v>
      </c>
      <c r="L706" s="153">
        <v>0.00111680351557923</v>
      </c>
      <c r="M706" s="153">
        <v>0.00112055881574086</v>
      </c>
      <c r="N706" s="153">
        <v>0.00111657268152367</v>
      </c>
      <c r="O706" s="153">
        <v>0.000651548216690364</v>
      </c>
      <c r="P706" s="153">
        <v>0.00074719565316044</v>
      </c>
      <c r="Q706" s="153">
        <v>0.000645244792757745</v>
      </c>
      <c r="R706" s="153">
        <v>0.000747024200248887</v>
      </c>
    </row>
    <row r="707" spans="1:18" ht="12.75">
      <c r="A707" s="14">
        <v>0.00100266582577088</v>
      </c>
      <c r="B707" s="14">
        <v>0.00100266580577088</v>
      </c>
      <c r="C707" s="14">
        <v>0.00100266582577084</v>
      </c>
      <c r="D707" s="14" t="s">
        <v>2603</v>
      </c>
      <c r="F707" s="14" t="s">
        <v>2604</v>
      </c>
      <c r="G707" s="153">
        <v>0.00100266582577081</v>
      </c>
      <c r="H707" s="153">
        <v>0.00111680351557896</v>
      </c>
      <c r="I707" s="153">
        <v>0.00112055881574081</v>
      </c>
      <c r="J707" s="153">
        <v>0.00111657268152363</v>
      </c>
      <c r="K707" s="153">
        <v>0.00100266582577087</v>
      </c>
      <c r="L707" s="153">
        <v>0.00111680351557923</v>
      </c>
      <c r="M707" s="153">
        <v>0.00112055881574086</v>
      </c>
      <c r="N707" s="153">
        <v>0.00111657268152367</v>
      </c>
      <c r="O707" s="153">
        <v>0.000651548216690364</v>
      </c>
      <c r="P707" s="153">
        <v>0.00074719565316044</v>
      </c>
      <c r="Q707" s="153">
        <v>0.000645244792757745</v>
      </c>
      <c r="R707" s="153">
        <v>0.000747024200248887</v>
      </c>
    </row>
    <row r="708" spans="1:18" ht="12.75">
      <c r="A708" s="14">
        <v>0</v>
      </c>
      <c r="B708" s="14">
        <v>0</v>
      </c>
      <c r="C708" s="14">
        <v>0</v>
      </c>
      <c r="D708" s="14" t="s">
        <v>2606</v>
      </c>
      <c r="F708" s="14" t="s">
        <v>2607</v>
      </c>
      <c r="G708" s="153">
        <v>0</v>
      </c>
      <c r="H708" s="153">
        <v>0</v>
      </c>
      <c r="I708" s="153">
        <v>0</v>
      </c>
      <c r="J708" s="153">
        <v>0</v>
      </c>
      <c r="K708" s="153">
        <v>0</v>
      </c>
      <c r="L708" s="153">
        <v>0</v>
      </c>
      <c r="M708" s="153">
        <v>0</v>
      </c>
      <c r="N708" s="153">
        <v>0</v>
      </c>
      <c r="O708" s="153">
        <v>0</v>
      </c>
      <c r="P708" s="153">
        <v>0</v>
      </c>
      <c r="Q708" s="153">
        <v>0</v>
      </c>
      <c r="R708" s="153">
        <v>0</v>
      </c>
    </row>
    <row r="709" spans="1:18" ht="12.75">
      <c r="A709" s="14">
        <v>0</v>
      </c>
      <c r="B709" s="14">
        <v>0</v>
      </c>
      <c r="C709" s="14">
        <v>0</v>
      </c>
      <c r="D709" s="14" t="s">
        <v>2609</v>
      </c>
      <c r="F709" s="14" t="s">
        <v>2610</v>
      </c>
      <c r="G709" s="153">
        <v>0</v>
      </c>
      <c r="H709" s="153">
        <v>0</v>
      </c>
      <c r="I709" s="153">
        <v>0</v>
      </c>
      <c r="J709" s="153">
        <v>0</v>
      </c>
      <c r="K709" s="153">
        <v>0</v>
      </c>
      <c r="L709" s="153">
        <v>0</v>
      </c>
      <c r="M709" s="153">
        <v>0</v>
      </c>
      <c r="N709" s="153">
        <v>0</v>
      </c>
      <c r="O709" s="153">
        <v>0</v>
      </c>
      <c r="P709" s="153">
        <v>0</v>
      </c>
      <c r="Q709" s="153">
        <v>0</v>
      </c>
      <c r="R709" s="153">
        <v>0</v>
      </c>
    </row>
    <row r="710" spans="1:18" ht="12.75">
      <c r="A710" s="14">
        <v>0</v>
      </c>
      <c r="B710" s="14">
        <v>0</v>
      </c>
      <c r="C710" s="14">
        <v>0</v>
      </c>
      <c r="D710" s="14" t="s">
        <v>2611</v>
      </c>
      <c r="F710" s="14" t="s">
        <v>2612</v>
      </c>
      <c r="G710" s="153">
        <v>0</v>
      </c>
      <c r="H710" s="153">
        <v>0</v>
      </c>
      <c r="I710" s="153">
        <v>0</v>
      </c>
      <c r="J710" s="153">
        <v>0</v>
      </c>
      <c r="K710" s="153">
        <v>0</v>
      </c>
      <c r="L710" s="153">
        <v>0</v>
      </c>
      <c r="M710" s="153">
        <v>0</v>
      </c>
      <c r="N710" s="153">
        <v>0</v>
      </c>
      <c r="O710" s="153">
        <v>0</v>
      </c>
      <c r="P710" s="153">
        <v>0</v>
      </c>
      <c r="Q710" s="153">
        <v>0</v>
      </c>
      <c r="R710" s="153">
        <v>0</v>
      </c>
    </row>
    <row r="711" spans="1:18" ht="12.75">
      <c r="A711" s="14">
        <v>0</v>
      </c>
      <c r="B711" s="14">
        <v>0</v>
      </c>
      <c r="C711" s="14">
        <v>0</v>
      </c>
      <c r="D711" s="14" t="s">
        <v>2613</v>
      </c>
      <c r="F711" s="14" t="s">
        <v>2614</v>
      </c>
      <c r="G711" s="153">
        <v>0</v>
      </c>
      <c r="H711" s="153">
        <v>0</v>
      </c>
      <c r="I711" s="153">
        <v>0</v>
      </c>
      <c r="J711" s="153">
        <v>0</v>
      </c>
      <c r="K711" s="153">
        <v>0</v>
      </c>
      <c r="L711" s="153">
        <v>0</v>
      </c>
      <c r="M711" s="153">
        <v>0</v>
      </c>
      <c r="N711" s="153">
        <v>0</v>
      </c>
      <c r="O711" s="153">
        <v>0</v>
      </c>
      <c r="P711" s="153">
        <v>0</v>
      </c>
      <c r="Q711" s="153">
        <v>0</v>
      </c>
      <c r="R711" s="153">
        <v>0</v>
      </c>
    </row>
    <row r="712" spans="1:18" ht="12.75">
      <c r="A712" s="14">
        <v>0</v>
      </c>
      <c r="B712" s="14">
        <v>0</v>
      </c>
      <c r="C712" s="14">
        <v>0</v>
      </c>
      <c r="D712" s="14" t="s">
        <v>2616</v>
      </c>
      <c r="F712" s="14" t="s">
        <v>2617</v>
      </c>
      <c r="G712" s="153">
        <v>0</v>
      </c>
      <c r="H712" s="153">
        <v>0</v>
      </c>
      <c r="I712" s="153">
        <v>0</v>
      </c>
      <c r="J712" s="153">
        <v>0</v>
      </c>
      <c r="K712" s="153">
        <v>0</v>
      </c>
      <c r="L712" s="153">
        <v>0</v>
      </c>
      <c r="M712" s="153">
        <v>0</v>
      </c>
      <c r="N712" s="153">
        <v>0</v>
      </c>
      <c r="O712" s="153">
        <v>0</v>
      </c>
      <c r="P712" s="153">
        <v>0</v>
      </c>
      <c r="Q712" s="153">
        <v>0</v>
      </c>
      <c r="R712" s="153">
        <v>0</v>
      </c>
    </row>
    <row r="713" spans="1:18" ht="12.75">
      <c r="A713" s="14">
        <v>-0.748304037114849</v>
      </c>
      <c r="B713" s="14">
        <v>-999.998119851214</v>
      </c>
      <c r="C713" s="14">
        <v>491.224487542327</v>
      </c>
      <c r="D713" s="14" t="s">
        <v>2618</v>
      </c>
      <c r="E713" s="14" t="s">
        <v>2619</v>
      </c>
      <c r="F713" s="14" t="s">
        <v>2620</v>
      </c>
      <c r="G713" s="153">
        <v>-0.029174411005556</v>
      </c>
      <c r="H713" s="153">
        <v>-0.0198579773243636</v>
      </c>
      <c r="I713" s="153">
        <v>-0.0195447691144181</v>
      </c>
      <c r="J713" s="153">
        <v>-0.019835244623664</v>
      </c>
      <c r="K713" s="153">
        <v>-0.502197680508402</v>
      </c>
      <c r="L713" s="153">
        <v>-0.479943254183467</v>
      </c>
      <c r="M713" s="153">
        <v>-0.479109901215451</v>
      </c>
      <c r="N713" s="153">
        <v>-0.479919791196493</v>
      </c>
      <c r="O713" s="153">
        <v>-0.0114461221681949</v>
      </c>
      <c r="P713" s="153">
        <v>-0.00851504166519134</v>
      </c>
      <c r="Q713" s="153">
        <v>-0.00913234940935581</v>
      </c>
      <c r="R713" s="153">
        <v>-0.00852667004687646</v>
      </c>
    </row>
    <row r="714" spans="1:18" ht="12.75">
      <c r="A714" s="151">
        <v>4.77018267293381E-05</v>
      </c>
      <c r="B714" s="151">
        <v>4.77018256788142E-05</v>
      </c>
      <c r="C714" s="151">
        <v>4.77057153314843E-05</v>
      </c>
      <c r="D714" s="14" t="s">
        <v>2624</v>
      </c>
      <c r="E714" s="14" t="s">
        <v>2625</v>
      </c>
      <c r="F714" s="14" t="s">
        <v>2626</v>
      </c>
      <c r="G714" s="153">
        <v>4.77018267048833E-05</v>
      </c>
      <c r="H714" s="153">
        <v>4.03132199728971E-05</v>
      </c>
      <c r="I714" s="153">
        <v>4.04487743444389E-05</v>
      </c>
      <c r="J714" s="153">
        <v>6.15179876015252E-05</v>
      </c>
      <c r="K714" s="153">
        <v>4.77018269125684E-05</v>
      </c>
      <c r="L714" s="153">
        <v>4.03132209526893E-05</v>
      </c>
      <c r="M714" s="153">
        <v>4.04487758754112E-05</v>
      </c>
      <c r="N714" s="153">
        <v>6.15179858365288E-05</v>
      </c>
      <c r="O714" s="153">
        <v>3.09974062908595E-05</v>
      </c>
      <c r="P714" s="153">
        <v>2.58122147227919E-05</v>
      </c>
      <c r="Q714" s="153">
        <v>3.18995858672146E-05</v>
      </c>
      <c r="R714" s="153">
        <v>3.93885501656862E-05</v>
      </c>
    </row>
    <row r="715" spans="1:18" ht="12.75">
      <c r="A715" s="151">
        <v>4.77018267288984E-05</v>
      </c>
      <c r="B715" s="151">
        <v>4.77018257684538E-05</v>
      </c>
      <c r="C715" s="151">
        <v>4.77057155049837E-05</v>
      </c>
      <c r="D715" s="14" t="s">
        <v>2629</v>
      </c>
      <c r="E715" s="14" t="s">
        <v>2630</v>
      </c>
      <c r="F715" s="14" t="s">
        <v>2631</v>
      </c>
      <c r="G715" s="153">
        <v>4.77018267112849E-05</v>
      </c>
      <c r="H715" s="153">
        <v>4.03132199684371E-05</v>
      </c>
      <c r="I715" s="153">
        <v>4.04487743430207E-05</v>
      </c>
      <c r="J715" s="153">
        <v>6.15179876015251E-05</v>
      </c>
      <c r="K715" s="153">
        <v>4.77018269125842E-05</v>
      </c>
      <c r="L715" s="153">
        <v>4.03132209522977E-05</v>
      </c>
      <c r="M715" s="153">
        <v>4.04487758754191E-05</v>
      </c>
      <c r="N715" s="153">
        <v>6.1517985839037E-05</v>
      </c>
      <c r="O715" s="153">
        <v>3.09974062941905E-05</v>
      </c>
      <c r="P715" s="153">
        <v>2.58122147190495E-05</v>
      </c>
      <c r="Q715" s="153">
        <v>3.18995861288557E-05</v>
      </c>
      <c r="R715" s="153">
        <v>3.93885501657053E-05</v>
      </c>
    </row>
    <row r="716" spans="1:18" ht="12.75">
      <c r="A716" s="14">
        <v>0.00105036765251043</v>
      </c>
      <c r="B716" s="14">
        <v>0.0010503676311373</v>
      </c>
      <c r="C716" s="14">
        <v>0.00105037152127351</v>
      </c>
      <c r="D716" s="14" t="s">
        <v>2633</v>
      </c>
      <c r="F716" s="14" t="s">
        <v>2634</v>
      </c>
      <c r="G716" s="153">
        <v>0.00105036765251043</v>
      </c>
      <c r="H716" s="153">
        <v>0.00102565320128178</v>
      </c>
      <c r="I716" s="153">
        <v>0.00102910200416772</v>
      </c>
      <c r="J716" s="153">
        <v>0.00104665430740169</v>
      </c>
      <c r="K716" s="153">
        <v>0.0010503676527378</v>
      </c>
      <c r="L716" s="153">
        <v>0.00102565320241865</v>
      </c>
      <c r="M716" s="153">
        <v>0.00102910200575934</v>
      </c>
      <c r="N716" s="153">
        <v>0.00104665430569639</v>
      </c>
      <c r="O716" s="153">
        <v>0.000682545622908037</v>
      </c>
      <c r="P716" s="153">
        <v>0.000481574392438233</v>
      </c>
      <c r="Q716" s="153">
        <v>0.000595145639067595</v>
      </c>
      <c r="R716" s="153">
        <v>0.000495046147761968</v>
      </c>
    </row>
    <row r="717" spans="1:18" ht="12.75">
      <c r="A717" s="14">
        <v>1.07290959032923</v>
      </c>
      <c r="B717" s="14">
        <v>-999.992432304631</v>
      </c>
      <c r="C717" s="14">
        <v>1000</v>
      </c>
      <c r="D717" s="14" t="s">
        <v>2636</v>
      </c>
      <c r="F717" s="14" t="s">
        <v>2637</v>
      </c>
      <c r="G717" s="153">
        <v>0.517514743768288</v>
      </c>
      <c r="H717" s="153">
        <v>0.49115557330731</v>
      </c>
      <c r="I717" s="153">
        <v>0.49206057038566</v>
      </c>
      <c r="J717" s="153">
        <v>0.491082709516945</v>
      </c>
      <c r="K717" s="153">
        <v>0.786491945994612</v>
      </c>
      <c r="L717" s="153">
        <v>0.759114054643873</v>
      </c>
      <c r="M717" s="153">
        <v>0.75986551341964</v>
      </c>
      <c r="N717" s="153">
        <v>0.759044699875175</v>
      </c>
      <c r="O717" s="153">
        <v>0.546378332767858</v>
      </c>
      <c r="P717" s="153">
        <v>0.489784046763702</v>
      </c>
      <c r="Q717" s="153">
        <v>0.534239025936472</v>
      </c>
      <c r="R717" s="153">
        <v>0.489859356978172</v>
      </c>
    </row>
    <row r="718" spans="1:18" ht="12.75">
      <c r="A718" s="151">
        <v>1.26529103199665E-11</v>
      </c>
      <c r="B718" s="14">
        <v>0</v>
      </c>
      <c r="C718" s="14">
        <v>391.051900363294</v>
      </c>
      <c r="D718" s="14" t="s">
        <v>2640</v>
      </c>
      <c r="F718" s="14" t="s">
        <v>2641</v>
      </c>
      <c r="G718" s="153">
        <v>5.83681648478505E-13</v>
      </c>
      <c r="H718" s="153">
        <v>3.30983625513506E-12</v>
      </c>
      <c r="I718" s="153">
        <v>8.88314065085135E-13</v>
      </c>
      <c r="J718" s="153">
        <v>2.14410113146263E-12</v>
      </c>
      <c r="K718" s="153">
        <v>2.16022299145718E-11</v>
      </c>
      <c r="L718" s="153">
        <v>1.42111977688156E-11</v>
      </c>
      <c r="M718" s="153">
        <v>2.12892957073824E-11</v>
      </c>
      <c r="N718" s="153">
        <v>3.2648513922819E-11</v>
      </c>
      <c r="O718" s="153">
        <v>0.0940351486636636</v>
      </c>
      <c r="P718" s="153">
        <v>0.0443773659492274</v>
      </c>
      <c r="Q718" s="153">
        <v>0.0645047941853549</v>
      </c>
      <c r="R718" s="153">
        <v>0.0444794138414485</v>
      </c>
    </row>
    <row r="719" spans="1:18" ht="12.75">
      <c r="A719" s="14">
        <v>0</v>
      </c>
      <c r="B719" s="14">
        <v>0</v>
      </c>
      <c r="C719" s="14">
        <v>0</v>
      </c>
      <c r="D719" s="14" t="s">
        <v>2642</v>
      </c>
      <c r="F719" s="14" t="s">
        <v>2643</v>
      </c>
      <c r="G719" s="153">
        <v>0</v>
      </c>
      <c r="H719" s="153">
        <v>0</v>
      </c>
      <c r="I719" s="153">
        <v>0</v>
      </c>
      <c r="J719" s="153">
        <v>0</v>
      </c>
      <c r="K719" s="153">
        <v>0</v>
      </c>
      <c r="L719" s="153">
        <v>0</v>
      </c>
      <c r="M719" s="153">
        <v>0</v>
      </c>
      <c r="N719" s="153">
        <v>0</v>
      </c>
      <c r="O719" s="153">
        <v>0</v>
      </c>
      <c r="P719" s="153">
        <v>0</v>
      </c>
      <c r="Q719" s="153">
        <v>0</v>
      </c>
      <c r="R719" s="153">
        <v>0</v>
      </c>
    </row>
    <row r="720" spans="1:18" ht="12.75">
      <c r="A720" s="14">
        <v>0</v>
      </c>
      <c r="B720" s="151">
        <v>-3.88994294553413E-08</v>
      </c>
      <c r="C720" s="14">
        <v>0</v>
      </c>
      <c r="D720" s="14" t="s">
        <v>2645</v>
      </c>
      <c r="E720" s="14" t="s">
        <v>2646</v>
      </c>
      <c r="F720" s="14" t="s">
        <v>2647</v>
      </c>
      <c r="G720" s="153">
        <v>0</v>
      </c>
      <c r="H720" s="153">
        <v>0</v>
      </c>
      <c r="I720" s="153">
        <v>0</v>
      </c>
      <c r="J720" s="153">
        <v>0</v>
      </c>
      <c r="K720" s="153">
        <v>0</v>
      </c>
      <c r="L720" s="153">
        <v>0</v>
      </c>
      <c r="M720" s="153">
        <v>0</v>
      </c>
      <c r="N720" s="153">
        <v>-1.13686837721616E-13</v>
      </c>
      <c r="O720" s="153">
        <v>0</v>
      </c>
      <c r="P720" s="153">
        <v>0</v>
      </c>
      <c r="Q720" s="153">
        <v>0</v>
      </c>
      <c r="R720" s="153">
        <v>0</v>
      </c>
    </row>
    <row r="721" spans="1:18" ht="12.75">
      <c r="A721" s="151">
        <v>7.45501427652937E-15</v>
      </c>
      <c r="B721" s="14">
        <v>0</v>
      </c>
      <c r="C721" s="151">
        <v>3.88950237508074E-08</v>
      </c>
      <c r="D721" s="14" t="s">
        <v>269</v>
      </c>
      <c r="F721" s="14" t="s">
        <v>2648</v>
      </c>
      <c r="G721" s="153">
        <v>1.28932976934705E-16</v>
      </c>
      <c r="H721" s="153">
        <v>9.53297522391508E-16</v>
      </c>
      <c r="I721" s="153">
        <v>2.26289896629643E-16</v>
      </c>
      <c r="J721" s="153">
        <v>7.43290226309577E-16</v>
      </c>
      <c r="K721" s="153">
        <v>1.59155715057609E-14</v>
      </c>
      <c r="L721" s="153">
        <v>1.0600703838336E-14</v>
      </c>
      <c r="M721" s="153">
        <v>1.91782733650019E-14</v>
      </c>
      <c r="N721" s="153">
        <v>4.2208433674293E-14</v>
      </c>
      <c r="O721" s="153">
        <v>7.95687339300065E-17</v>
      </c>
      <c r="P721" s="153">
        <v>1.80048466198535E-17</v>
      </c>
      <c r="Q721" s="153">
        <v>6.88566574315449E-17</v>
      </c>
      <c r="R721" s="153">
        <v>1.50074443699891E-17</v>
      </c>
    </row>
    <row r="722" spans="1:18" ht="12.75">
      <c r="A722" s="14">
        <v>0</v>
      </c>
      <c r="B722" s="14">
        <v>0</v>
      </c>
      <c r="C722" s="151">
        <v>3.88937451134552E-08</v>
      </c>
      <c r="D722" s="14" t="s">
        <v>2649</v>
      </c>
      <c r="F722" s="14" t="s">
        <v>2650</v>
      </c>
      <c r="G722" s="153">
        <v>0</v>
      </c>
      <c r="H722" s="153">
        <v>0</v>
      </c>
      <c r="I722" s="153">
        <v>0</v>
      </c>
      <c r="J722" s="153">
        <v>0</v>
      </c>
      <c r="K722" s="153">
        <v>0</v>
      </c>
      <c r="L722" s="153">
        <v>0</v>
      </c>
      <c r="M722" s="153">
        <v>0</v>
      </c>
      <c r="N722" s="153">
        <v>1.13686837721616E-13</v>
      </c>
      <c r="O722" s="153">
        <v>0</v>
      </c>
      <c r="P722" s="153">
        <v>0</v>
      </c>
      <c r="Q722" s="153">
        <v>0</v>
      </c>
      <c r="R722" s="153">
        <v>0</v>
      </c>
    </row>
    <row r="723" spans="1:18" ht="12.75">
      <c r="A723" s="151">
        <v>1.34949461224074E-18</v>
      </c>
      <c r="B723" s="14">
        <v>0</v>
      </c>
      <c r="C723" s="14">
        <v>0</v>
      </c>
      <c r="D723" s="14" t="s">
        <v>2651</v>
      </c>
      <c r="F723" s="14" t="s">
        <v>2652</v>
      </c>
      <c r="G723" s="153">
        <v>4.64291638704736E-20</v>
      </c>
      <c r="H723" s="153">
        <v>6.69253368560267E-19</v>
      </c>
      <c r="I723" s="153">
        <v>5.60681175745579E-19</v>
      </c>
      <c r="J723" s="153">
        <v>6.78718080567837E-19</v>
      </c>
      <c r="K723" s="153">
        <v>3.66833175657369E-17</v>
      </c>
      <c r="L723" s="153">
        <v>5.40937310434231E-17</v>
      </c>
      <c r="M723" s="153">
        <v>4.72598592007174E-17</v>
      </c>
      <c r="N723" s="153">
        <v>6.94083493358991E-17</v>
      </c>
      <c r="O723" s="153">
        <v>1.44720875803964E-19</v>
      </c>
      <c r="P723" s="153">
        <v>4.49800539814569E-20</v>
      </c>
      <c r="Q723" s="153">
        <v>6.58414607762289E-21</v>
      </c>
      <c r="R723" s="153">
        <v>4.02183601934154E-19</v>
      </c>
    </row>
    <row r="724" spans="1:18" ht="12.75">
      <c r="A724" s="151">
        <v>8.12779069919663E-18</v>
      </c>
      <c r="B724" s="14">
        <v>0</v>
      </c>
      <c r="C724" s="14">
        <v>0</v>
      </c>
      <c r="D724" s="14" t="s">
        <v>2654</v>
      </c>
      <c r="F724" s="14" t="s">
        <v>2655</v>
      </c>
      <c r="G724" s="153">
        <v>1.20335553830729E-19</v>
      </c>
      <c r="H724" s="153">
        <v>2.47217768961841E-18</v>
      </c>
      <c r="I724" s="153">
        <v>1.74511879595595E-18</v>
      </c>
      <c r="J724" s="153">
        <v>1.94441467180892E-18</v>
      </c>
      <c r="K724" s="153">
        <v>3.22272284510759E-17</v>
      </c>
      <c r="L724" s="153">
        <v>3.209826555611E-17</v>
      </c>
      <c r="M724" s="153">
        <v>4.20754310099041E-17</v>
      </c>
      <c r="N724" s="153">
        <v>3.15049249872868E-17</v>
      </c>
      <c r="O724" s="153">
        <v>4.86054737113069E-19</v>
      </c>
      <c r="P724" s="153">
        <v>1.70580420534041E-19</v>
      </c>
      <c r="Q724" s="153">
        <v>2.3376843164735E-20</v>
      </c>
      <c r="R724" s="153">
        <v>1.57823952333394E-18</v>
      </c>
    </row>
    <row r="725" spans="1:18" ht="12.75">
      <c r="A725" s="151">
        <v>8.12779069919706E-18</v>
      </c>
      <c r="B725" s="14">
        <v>0</v>
      </c>
      <c r="C725" s="14">
        <v>0</v>
      </c>
      <c r="D725" s="14" t="s">
        <v>2656</v>
      </c>
      <c r="F725" s="14" t="s">
        <v>2657</v>
      </c>
      <c r="G725" s="153">
        <v>1.2033555383073E-19</v>
      </c>
      <c r="H725" s="153">
        <v>2.47217768961831E-18</v>
      </c>
      <c r="I725" s="153">
        <v>1.74511879595595E-18</v>
      </c>
      <c r="J725" s="153">
        <v>1.94441467180892E-18</v>
      </c>
      <c r="K725" s="153">
        <v>3.22272284510757E-17</v>
      </c>
      <c r="L725" s="153">
        <v>3.20982655561112E-17</v>
      </c>
      <c r="M725" s="153">
        <v>4.20754310099041E-17</v>
      </c>
      <c r="N725" s="153">
        <v>3.15049249872793E-17</v>
      </c>
      <c r="O725" s="153">
        <v>4.86054737112836E-19</v>
      </c>
      <c r="P725" s="153">
        <v>1.70580420534076E-19</v>
      </c>
      <c r="Q725" s="153">
        <v>2.33768431647345E-20</v>
      </c>
      <c r="R725" s="153">
        <v>1.57823952333388E-18</v>
      </c>
    </row>
    <row r="726" spans="1:18" ht="12.75">
      <c r="A726" s="151">
        <v>8.12779069919679E-18</v>
      </c>
      <c r="B726" s="14">
        <v>0</v>
      </c>
      <c r="C726" s="14">
        <v>0</v>
      </c>
      <c r="D726" s="14" t="s">
        <v>2658</v>
      </c>
      <c r="F726" s="14" t="s">
        <v>2659</v>
      </c>
      <c r="G726" s="153">
        <v>1.20335553830713E-19</v>
      </c>
      <c r="H726" s="153">
        <v>2.47217768961822E-18</v>
      </c>
      <c r="I726" s="153">
        <v>1.74511879595597E-18</v>
      </c>
      <c r="J726" s="153">
        <v>1.94441467180902E-18</v>
      </c>
      <c r="K726" s="153">
        <v>3.22272284510803E-17</v>
      </c>
      <c r="L726" s="153">
        <v>3.20982655561104E-17</v>
      </c>
      <c r="M726" s="153">
        <v>4.20754310099043E-17</v>
      </c>
      <c r="N726" s="153">
        <v>3.1504924987284E-17</v>
      </c>
      <c r="O726" s="153">
        <v>4.86054737113025E-19</v>
      </c>
      <c r="P726" s="153">
        <v>1.70580420534077E-19</v>
      </c>
      <c r="Q726" s="153">
        <v>2.33768431647358E-20</v>
      </c>
      <c r="R726" s="153">
        <v>1.5782395233335E-18</v>
      </c>
    </row>
    <row r="727" spans="1:18" ht="12.75">
      <c r="A727" s="151">
        <v>8.12779069919819E-18</v>
      </c>
      <c r="B727" s="14">
        <v>0</v>
      </c>
      <c r="C727" s="14">
        <v>0</v>
      </c>
      <c r="D727" s="14" t="s">
        <v>2660</v>
      </c>
      <c r="F727" s="14" t="s">
        <v>2661</v>
      </c>
      <c r="G727" s="153">
        <v>1.20335553830709E-19</v>
      </c>
      <c r="H727" s="153">
        <v>2.47217768961831E-18</v>
      </c>
      <c r="I727" s="153">
        <v>1.74511879595595E-18</v>
      </c>
      <c r="J727" s="153">
        <v>1.94441467180887E-18</v>
      </c>
      <c r="K727" s="153">
        <v>3.22272284510751E-17</v>
      </c>
      <c r="L727" s="153">
        <v>3.20982655561088E-17</v>
      </c>
      <c r="M727" s="153">
        <v>4.20754310099039E-17</v>
      </c>
      <c r="N727" s="153">
        <v>3.15049249872793E-17</v>
      </c>
      <c r="O727" s="153">
        <v>4.86054737113019E-19</v>
      </c>
      <c r="P727" s="153">
        <v>1.70580420534101E-19</v>
      </c>
      <c r="Q727" s="153">
        <v>2.33768431647166E-20</v>
      </c>
      <c r="R727" s="153">
        <v>1.57823952333378E-18</v>
      </c>
    </row>
    <row r="728" spans="1:18" ht="12.75">
      <c r="A728" s="14">
        <v>0</v>
      </c>
      <c r="B728" s="14">
        <v>0</v>
      </c>
      <c r="C728" s="14">
        <v>0</v>
      </c>
      <c r="D728" s="14" t="s">
        <v>2662</v>
      </c>
      <c r="F728" s="14" t="s">
        <v>2663</v>
      </c>
      <c r="G728" s="153">
        <v>0</v>
      </c>
      <c r="H728" s="153">
        <v>0</v>
      </c>
      <c r="I728" s="153">
        <v>0</v>
      </c>
      <c r="J728" s="153">
        <v>0</v>
      </c>
      <c r="K728" s="153">
        <v>0</v>
      </c>
      <c r="L728" s="153">
        <v>0</v>
      </c>
      <c r="M728" s="153">
        <v>0</v>
      </c>
      <c r="N728" s="153">
        <v>0</v>
      </c>
      <c r="O728" s="153">
        <v>0</v>
      </c>
      <c r="P728" s="153">
        <v>0</v>
      </c>
      <c r="Q728" s="153">
        <v>0</v>
      </c>
      <c r="R728" s="153">
        <v>0</v>
      </c>
    </row>
    <row r="729" spans="1:18" ht="12.75">
      <c r="A729" s="14">
        <v>0</v>
      </c>
      <c r="B729" s="14">
        <v>0</v>
      </c>
      <c r="C729" s="14">
        <v>0</v>
      </c>
      <c r="D729" s="14" t="s">
        <v>272</v>
      </c>
      <c r="F729" s="14" t="s">
        <v>2666</v>
      </c>
      <c r="G729" s="153">
        <v>0</v>
      </c>
      <c r="H729" s="153">
        <v>0</v>
      </c>
      <c r="I729" s="153">
        <v>0</v>
      </c>
      <c r="J729" s="153">
        <v>0</v>
      </c>
      <c r="K729" s="153">
        <v>0</v>
      </c>
      <c r="L729" s="153">
        <v>0</v>
      </c>
      <c r="M729" s="153">
        <v>0</v>
      </c>
      <c r="N729" s="153">
        <v>0</v>
      </c>
      <c r="O729" s="153">
        <v>0</v>
      </c>
      <c r="P729" s="153">
        <v>0</v>
      </c>
      <c r="Q729" s="153">
        <v>0</v>
      </c>
      <c r="R729" s="153">
        <v>0</v>
      </c>
    </row>
    <row r="730" spans="1:18" ht="12.75">
      <c r="A730" s="14">
        <v>0</v>
      </c>
      <c r="B730" s="14">
        <v>0</v>
      </c>
      <c r="C730" s="14">
        <v>0</v>
      </c>
      <c r="D730" s="14" t="s">
        <v>2667</v>
      </c>
      <c r="F730" s="14" t="s">
        <v>2668</v>
      </c>
      <c r="G730" s="153">
        <v>0</v>
      </c>
      <c r="H730" s="153">
        <v>0</v>
      </c>
      <c r="I730" s="153">
        <v>0</v>
      </c>
      <c r="J730" s="153">
        <v>0</v>
      </c>
      <c r="K730" s="153">
        <v>0</v>
      </c>
      <c r="L730" s="153">
        <v>0</v>
      </c>
      <c r="M730" s="153">
        <v>0</v>
      </c>
      <c r="N730" s="153">
        <v>0</v>
      </c>
      <c r="O730" s="153">
        <v>0</v>
      </c>
      <c r="P730" s="153">
        <v>0</v>
      </c>
      <c r="Q730" s="153">
        <v>0</v>
      </c>
      <c r="R730" s="153">
        <v>0</v>
      </c>
    </row>
    <row r="731" spans="1:18" ht="12.75">
      <c r="A731" s="14">
        <v>0</v>
      </c>
      <c r="B731" s="14">
        <v>0</v>
      </c>
      <c r="C731" s="14">
        <v>0</v>
      </c>
      <c r="D731" s="14" t="s">
        <v>276</v>
      </c>
      <c r="F731" s="14" t="s">
        <v>277</v>
      </c>
      <c r="G731" s="153">
        <v>0</v>
      </c>
      <c r="H731" s="153">
        <v>0</v>
      </c>
      <c r="I731" s="153">
        <v>0</v>
      </c>
      <c r="J731" s="153">
        <v>0</v>
      </c>
      <c r="K731" s="153">
        <v>0</v>
      </c>
      <c r="L731" s="153">
        <v>0</v>
      </c>
      <c r="M731" s="153">
        <v>0</v>
      </c>
      <c r="N731" s="153">
        <v>0</v>
      </c>
      <c r="O731" s="153">
        <v>0</v>
      </c>
      <c r="P731" s="153">
        <v>0</v>
      </c>
      <c r="Q731" s="153">
        <v>0</v>
      </c>
      <c r="R731" s="153">
        <v>0</v>
      </c>
    </row>
    <row r="732" spans="1:18" ht="12.75">
      <c r="A732" s="14">
        <v>0</v>
      </c>
      <c r="B732" s="14">
        <v>0</v>
      </c>
      <c r="C732" s="14">
        <v>0</v>
      </c>
      <c r="D732" s="14" t="s">
        <v>2669</v>
      </c>
      <c r="F732" s="14" t="s">
        <v>2670</v>
      </c>
      <c r="G732" s="153">
        <v>0</v>
      </c>
      <c r="H732" s="153">
        <v>0</v>
      </c>
      <c r="I732" s="153">
        <v>0</v>
      </c>
      <c r="J732" s="153">
        <v>0</v>
      </c>
      <c r="K732" s="153">
        <v>0</v>
      </c>
      <c r="L732" s="153">
        <v>0</v>
      </c>
      <c r="M732" s="153">
        <v>0</v>
      </c>
      <c r="N732" s="153">
        <v>0</v>
      </c>
      <c r="O732" s="153">
        <v>0</v>
      </c>
      <c r="P732" s="153">
        <v>0</v>
      </c>
      <c r="Q732" s="153">
        <v>0</v>
      </c>
      <c r="R732" s="153">
        <v>0</v>
      </c>
    </row>
    <row r="733" spans="1:18" ht="12.75">
      <c r="A733" s="14">
        <v>0</v>
      </c>
      <c r="B733" s="14">
        <v>0</v>
      </c>
      <c r="C733" s="14">
        <v>0</v>
      </c>
      <c r="D733" s="14" t="s">
        <v>2672</v>
      </c>
      <c r="F733" s="14" t="s">
        <v>2673</v>
      </c>
      <c r="G733" s="153">
        <v>0</v>
      </c>
      <c r="H733" s="153">
        <v>0</v>
      </c>
      <c r="I733" s="153">
        <v>0</v>
      </c>
      <c r="J733" s="153">
        <v>0</v>
      </c>
      <c r="K733" s="153">
        <v>0</v>
      </c>
      <c r="L733" s="153">
        <v>0</v>
      </c>
      <c r="M733" s="153">
        <v>0</v>
      </c>
      <c r="N733" s="153">
        <v>0</v>
      </c>
      <c r="O733" s="153">
        <v>0</v>
      </c>
      <c r="P733" s="153">
        <v>0</v>
      </c>
      <c r="Q733" s="153">
        <v>0</v>
      </c>
      <c r="R733" s="153">
        <v>0</v>
      </c>
    </row>
    <row r="734" spans="1:18" ht="12.75">
      <c r="A734" s="14">
        <v>0</v>
      </c>
      <c r="B734" s="14">
        <v>0</v>
      </c>
      <c r="C734" s="14">
        <v>0</v>
      </c>
      <c r="D734" s="14" t="s">
        <v>279</v>
      </c>
      <c r="F734" s="14" t="s">
        <v>2676</v>
      </c>
      <c r="G734" s="153">
        <v>0</v>
      </c>
      <c r="H734" s="153">
        <v>0</v>
      </c>
      <c r="I734" s="153">
        <v>0</v>
      </c>
      <c r="J734" s="153">
        <v>0</v>
      </c>
      <c r="K734" s="153">
        <v>0</v>
      </c>
      <c r="L734" s="153">
        <v>0</v>
      </c>
      <c r="M734" s="153">
        <v>0</v>
      </c>
      <c r="N734" s="153">
        <v>0</v>
      </c>
      <c r="O734" s="153">
        <v>0</v>
      </c>
      <c r="P734" s="153">
        <v>0</v>
      </c>
      <c r="Q734" s="153">
        <v>0</v>
      </c>
      <c r="R734" s="153">
        <v>0</v>
      </c>
    </row>
    <row r="735" spans="1:18" ht="12.75">
      <c r="A735" s="14">
        <v>0</v>
      </c>
      <c r="B735" s="14">
        <v>0</v>
      </c>
      <c r="C735" s="14">
        <v>0</v>
      </c>
      <c r="D735" s="14" t="s">
        <v>2677</v>
      </c>
      <c r="F735" s="14" t="s">
        <v>2678</v>
      </c>
      <c r="G735" s="153">
        <v>0</v>
      </c>
      <c r="H735" s="153">
        <v>0</v>
      </c>
      <c r="I735" s="153">
        <v>0</v>
      </c>
      <c r="J735" s="153">
        <v>0</v>
      </c>
      <c r="K735" s="153">
        <v>0</v>
      </c>
      <c r="L735" s="153">
        <v>0</v>
      </c>
      <c r="M735" s="153">
        <v>0</v>
      </c>
      <c r="N735" s="153">
        <v>0</v>
      </c>
      <c r="O735" s="153">
        <v>0</v>
      </c>
      <c r="P735" s="153">
        <v>0</v>
      </c>
      <c r="Q735" s="153">
        <v>0</v>
      </c>
      <c r="R735" s="153">
        <v>0</v>
      </c>
    </row>
    <row r="736" spans="1:18" ht="12.75">
      <c r="A736" s="14">
        <v>0</v>
      </c>
      <c r="B736" s="14">
        <v>0</v>
      </c>
      <c r="C736" s="14">
        <v>0</v>
      </c>
      <c r="D736" s="14" t="s">
        <v>2680</v>
      </c>
      <c r="F736" s="14" t="s">
        <v>2681</v>
      </c>
      <c r="G736" s="153">
        <v>0</v>
      </c>
      <c r="H736" s="153">
        <v>0</v>
      </c>
      <c r="I736" s="153">
        <v>0</v>
      </c>
      <c r="J736" s="153">
        <v>0</v>
      </c>
      <c r="K736" s="153">
        <v>0</v>
      </c>
      <c r="L736" s="153">
        <v>0</v>
      </c>
      <c r="M736" s="153">
        <v>0</v>
      </c>
      <c r="N736" s="153">
        <v>0</v>
      </c>
      <c r="O736" s="153">
        <v>0</v>
      </c>
      <c r="P736" s="153">
        <v>0</v>
      </c>
      <c r="Q736" s="153">
        <v>0</v>
      </c>
      <c r="R736" s="153">
        <v>0</v>
      </c>
    </row>
    <row r="737" spans="1:18" ht="12.75">
      <c r="A737" s="14">
        <v>0</v>
      </c>
      <c r="B737" s="14">
        <v>0</v>
      </c>
      <c r="C737" s="14">
        <v>0</v>
      </c>
      <c r="D737" s="14" t="s">
        <v>2682</v>
      </c>
      <c r="F737" s="14" t="s">
        <v>2683</v>
      </c>
      <c r="G737" s="153">
        <v>0</v>
      </c>
      <c r="H737" s="153">
        <v>0</v>
      </c>
      <c r="I737" s="153">
        <v>0</v>
      </c>
      <c r="J737" s="153">
        <v>0</v>
      </c>
      <c r="K737" s="153">
        <v>0</v>
      </c>
      <c r="L737" s="153">
        <v>0</v>
      </c>
      <c r="M737" s="153">
        <v>0</v>
      </c>
      <c r="N737" s="153">
        <v>0</v>
      </c>
      <c r="O737" s="153">
        <v>0</v>
      </c>
      <c r="P737" s="153">
        <v>0</v>
      </c>
      <c r="Q737" s="153">
        <v>0</v>
      </c>
      <c r="R737" s="153">
        <v>0</v>
      </c>
    </row>
    <row r="738" spans="1:18" ht="12.75">
      <c r="A738" s="14">
        <v>0</v>
      </c>
      <c r="B738" s="14">
        <v>0</v>
      </c>
      <c r="C738" s="14">
        <v>0</v>
      </c>
      <c r="D738" s="14" t="s">
        <v>2685</v>
      </c>
      <c r="F738" s="14" t="s">
        <v>2686</v>
      </c>
      <c r="G738" s="153">
        <v>0</v>
      </c>
      <c r="H738" s="153">
        <v>0</v>
      </c>
      <c r="I738" s="153">
        <v>0</v>
      </c>
      <c r="J738" s="153">
        <v>0</v>
      </c>
      <c r="K738" s="153">
        <v>0</v>
      </c>
      <c r="L738" s="153">
        <v>0</v>
      </c>
      <c r="M738" s="153">
        <v>0</v>
      </c>
      <c r="N738" s="153">
        <v>0</v>
      </c>
      <c r="O738" s="153">
        <v>0</v>
      </c>
      <c r="P738" s="153">
        <v>0</v>
      </c>
      <c r="Q738" s="153">
        <v>0</v>
      </c>
      <c r="R738" s="153">
        <v>0</v>
      </c>
    </row>
    <row r="739" spans="1:18" ht="12.75">
      <c r="A739" s="151">
        <v>5.70035481907063E-11</v>
      </c>
      <c r="B739" s="14">
        <v>0</v>
      </c>
      <c r="C739" s="14">
        <v>391.399724980912</v>
      </c>
      <c r="D739" s="14" t="s">
        <v>2688</v>
      </c>
      <c r="E739" s="14" t="s">
        <v>2689</v>
      </c>
      <c r="F739" s="14" t="s">
        <v>2690</v>
      </c>
      <c r="G739" s="153">
        <v>5.50029563294082E-12</v>
      </c>
      <c r="H739" s="153">
        <v>1.67854688508347E-10</v>
      </c>
      <c r="I739" s="153">
        <v>3.20176309811971E-11</v>
      </c>
      <c r="J739" s="153">
        <v>5.91598098689971E-11</v>
      </c>
      <c r="K739" s="153">
        <v>9.23299954445664E-11</v>
      </c>
      <c r="L739" s="153">
        <v>6.95600114495018E-11</v>
      </c>
      <c r="M739" s="153">
        <v>9.90669094920997E-11</v>
      </c>
      <c r="N739" s="153">
        <v>1.50583942700608E-10</v>
      </c>
      <c r="O739" s="153">
        <v>0.480022530558475</v>
      </c>
      <c r="P739" s="153">
        <v>0.511340143626485</v>
      </c>
      <c r="Q739" s="153">
        <v>0.490782567233211</v>
      </c>
      <c r="R739" s="153">
        <v>0.511301234089734</v>
      </c>
    </row>
    <row r="740" spans="1:18" ht="12.75">
      <c r="A740" s="14">
        <v>0.00109806947898504</v>
      </c>
      <c r="B740" s="14">
        <v>0</v>
      </c>
      <c r="C740" s="14">
        <v>0.467101901593615</v>
      </c>
      <c r="D740" s="14" t="s">
        <v>282</v>
      </c>
      <c r="F740" s="14" t="s">
        <v>2692</v>
      </c>
      <c r="G740" s="153">
        <v>0.00109806948227775</v>
      </c>
      <c r="H740" s="153">
        <v>0.00106596657379928</v>
      </c>
      <c r="I740" s="153">
        <v>0.00106955080634021</v>
      </c>
      <c r="J740" s="153">
        <v>0.00110817234484523</v>
      </c>
      <c r="K740" s="153">
        <v>0.0010980694719158</v>
      </c>
      <c r="L740" s="153">
        <v>0.00106596642734061</v>
      </c>
      <c r="M740" s="153">
        <v>0.00106955078361285</v>
      </c>
      <c r="N740" s="153">
        <v>0.00110817229348707</v>
      </c>
      <c r="O740" s="153">
        <v>0.133463877150494</v>
      </c>
      <c r="P740" s="153">
        <v>0.26764608308379</v>
      </c>
      <c r="Q740" s="153">
        <v>0.20592865637901</v>
      </c>
      <c r="R740" s="153">
        <v>0.267400416841909</v>
      </c>
    </row>
    <row r="741" spans="1:18" ht="12.75">
      <c r="A741" s="14">
        <v>0</v>
      </c>
      <c r="B741" s="14">
        <v>0</v>
      </c>
      <c r="C741" s="14">
        <v>0</v>
      </c>
      <c r="D741" s="14" t="s">
        <v>2693</v>
      </c>
      <c r="E741" s="14" t="s">
        <v>2694</v>
      </c>
      <c r="F741" s="14" t="s">
        <v>2695</v>
      </c>
      <c r="G741" s="153">
        <v>0</v>
      </c>
      <c r="H741" s="153">
        <v>0</v>
      </c>
      <c r="I741" s="153">
        <v>0</v>
      </c>
      <c r="J741" s="153">
        <v>0</v>
      </c>
      <c r="K741" s="153">
        <v>0</v>
      </c>
      <c r="L741" s="153">
        <v>0</v>
      </c>
      <c r="M741" s="153">
        <v>0</v>
      </c>
      <c r="N741" s="153">
        <v>0</v>
      </c>
      <c r="O741" s="153">
        <v>0</v>
      </c>
      <c r="P741" s="153">
        <v>0</v>
      </c>
      <c r="Q741" s="153">
        <v>0</v>
      </c>
      <c r="R741" s="153">
        <v>0</v>
      </c>
    </row>
    <row r="742" spans="1:18" ht="12.75">
      <c r="A742" s="151">
        <v>4.7387387831284E-18</v>
      </c>
      <c r="B742" s="14">
        <v>0</v>
      </c>
      <c r="C742" s="14">
        <v>0</v>
      </c>
      <c r="D742" s="14" t="s">
        <v>2697</v>
      </c>
      <c r="F742" s="14" t="s">
        <v>2698</v>
      </c>
      <c r="G742" s="153">
        <v>8.32622350922908E-20</v>
      </c>
      <c r="H742" s="153">
        <v>1.57187879529023E-18</v>
      </c>
      <c r="I742" s="153">
        <v>1.1528145190293E-18</v>
      </c>
      <c r="J742" s="153">
        <v>1.3128172567481E-18</v>
      </c>
      <c r="K742" s="153">
        <v>3.44530440207718E-17</v>
      </c>
      <c r="L742" s="153">
        <v>4.30946652043246E-17</v>
      </c>
      <c r="M742" s="153">
        <v>4.46668806367431E-17</v>
      </c>
      <c r="N742" s="153">
        <v>5.04588947287926E-17</v>
      </c>
      <c r="O742" s="153">
        <v>3.15387806192486E-19</v>
      </c>
      <c r="P742" s="153">
        <v>1.07780237260441E-19</v>
      </c>
      <c r="Q742" s="153">
        <v>1.49804934846855E-20</v>
      </c>
      <c r="R742" s="153">
        <v>9.90211562632929E-19</v>
      </c>
    </row>
    <row r="743" spans="1:18" ht="12.75">
      <c r="A743" s="151">
        <v>4.73873878312982E-18</v>
      </c>
      <c r="B743" s="14">
        <v>0</v>
      </c>
      <c r="C743" s="14">
        <v>0</v>
      </c>
      <c r="D743" s="14" t="s">
        <v>285</v>
      </c>
      <c r="F743" s="14" t="s">
        <v>2700</v>
      </c>
      <c r="G743" s="153">
        <v>8.32622350922812E-20</v>
      </c>
      <c r="H743" s="153">
        <v>1.57187879529023E-18</v>
      </c>
      <c r="I743" s="153">
        <v>1.15281451902928E-18</v>
      </c>
      <c r="J743" s="153">
        <v>1.31281725674817E-18</v>
      </c>
      <c r="K743" s="153">
        <v>3.44530440207716E-17</v>
      </c>
      <c r="L743" s="153">
        <v>4.3094665204325E-17</v>
      </c>
      <c r="M743" s="153">
        <v>4.46668806367417E-17</v>
      </c>
      <c r="N743" s="153">
        <v>5.04588947287993E-17</v>
      </c>
      <c r="O743" s="153">
        <v>3.15387806192511E-19</v>
      </c>
      <c r="P743" s="153">
        <v>1.07780237260445E-19</v>
      </c>
      <c r="Q743" s="153">
        <v>1.49804934846856E-20</v>
      </c>
      <c r="R743" s="153">
        <v>9.90211562632895E-19</v>
      </c>
    </row>
    <row r="744" spans="1:18" ht="12.75">
      <c r="A744" s="151">
        <v>4.73873878312976E-18</v>
      </c>
      <c r="B744" s="14">
        <v>0</v>
      </c>
      <c r="C744" s="14">
        <v>0</v>
      </c>
      <c r="D744" s="14" t="s">
        <v>2701</v>
      </c>
      <c r="F744" s="14" t="s">
        <v>2702</v>
      </c>
      <c r="G744" s="153">
        <v>8.32622350923594E-20</v>
      </c>
      <c r="H744" s="153">
        <v>1.57187879529028E-18</v>
      </c>
      <c r="I744" s="153">
        <v>1.15281451902926E-18</v>
      </c>
      <c r="J744" s="153">
        <v>1.3128172567481E-18</v>
      </c>
      <c r="K744" s="153">
        <v>3.44530440207711E-17</v>
      </c>
      <c r="L744" s="153">
        <v>4.30946652043262E-17</v>
      </c>
      <c r="M744" s="153">
        <v>4.46668806367415E-17</v>
      </c>
      <c r="N744" s="153">
        <v>5.04588947287924E-17</v>
      </c>
      <c r="O744" s="153">
        <v>3.15387806192491E-19</v>
      </c>
      <c r="P744" s="153">
        <v>1.07780237260414E-19</v>
      </c>
      <c r="Q744" s="153">
        <v>1.49804934846851E-20</v>
      </c>
      <c r="R744" s="153">
        <v>9.90211562632815E-19</v>
      </c>
    </row>
    <row r="745" spans="1:18" ht="12.75">
      <c r="A745" s="151">
        <v>7.38485378275602E-12</v>
      </c>
      <c r="B745" s="14">
        <v>0</v>
      </c>
      <c r="C745" s="14">
        <v>122.333356997875</v>
      </c>
      <c r="D745" s="14" t="s">
        <v>2705</v>
      </c>
      <c r="F745" s="14" t="s">
        <v>2706</v>
      </c>
      <c r="G745" s="153">
        <v>4.21272666001572E-13</v>
      </c>
      <c r="H745" s="153">
        <v>2.3180889376076E-12</v>
      </c>
      <c r="I745" s="153">
        <v>5.86967008071837E-13</v>
      </c>
      <c r="J745" s="153">
        <v>1.54951851426467E-12</v>
      </c>
      <c r="K745" s="153">
        <v>1.43653960394418E-11</v>
      </c>
      <c r="L745" s="153">
        <v>9.21119033373838E-12</v>
      </c>
      <c r="M745" s="153">
        <v>1.40875671649591E-11</v>
      </c>
      <c r="N745" s="153">
        <v>2.17824426476472E-11</v>
      </c>
      <c r="O745" s="153">
        <v>3.81932527638779E-16</v>
      </c>
      <c r="P745" s="153">
        <v>8.64829168145819E-17</v>
      </c>
      <c r="Q745" s="153">
        <v>3.30482672206315E-16</v>
      </c>
      <c r="R745" s="153">
        <v>7.19677174130546E-17</v>
      </c>
    </row>
    <row r="746" spans="1:18" ht="12.75">
      <c r="A746" s="151">
        <v>7.38485378126564E-12</v>
      </c>
      <c r="B746" s="14">
        <v>0</v>
      </c>
      <c r="C746" s="14">
        <v>122.333356997866</v>
      </c>
      <c r="D746" s="14" t="s">
        <v>2709</v>
      </c>
      <c r="F746" s="14" t="s">
        <v>2710</v>
      </c>
      <c r="G746" s="153">
        <v>4.21272666836411E-13</v>
      </c>
      <c r="H746" s="153">
        <v>2.31808893707551E-12</v>
      </c>
      <c r="I746" s="153">
        <v>5.86967008130734E-13</v>
      </c>
      <c r="J746" s="153">
        <v>1.5495185136596E-12</v>
      </c>
      <c r="K746" s="153">
        <v>1.43653960375935E-11</v>
      </c>
      <c r="L746" s="153">
        <v>9.21119033283883E-12</v>
      </c>
      <c r="M746" s="153">
        <v>1.40875671645509E-11</v>
      </c>
      <c r="N746" s="153">
        <v>2.17824426436247E-11</v>
      </c>
      <c r="O746" s="153">
        <v>3.81932527638786E-16</v>
      </c>
      <c r="P746" s="153">
        <v>8.64829168145836E-17</v>
      </c>
      <c r="Q746" s="153">
        <v>3.30482672208952E-16</v>
      </c>
      <c r="R746" s="153">
        <v>7.19677174130542E-17</v>
      </c>
    </row>
    <row r="747" spans="1:18" ht="12.75">
      <c r="A747" s="151">
        <v>7.78652205182169E-12</v>
      </c>
      <c r="B747" s="14">
        <v>0</v>
      </c>
      <c r="C747" s="14">
        <v>982.464709342619</v>
      </c>
      <c r="D747" s="14" t="s">
        <v>2712</v>
      </c>
      <c r="F747" s="14" t="s">
        <v>2713</v>
      </c>
      <c r="G747" s="153">
        <v>3.68349182132861E-13</v>
      </c>
      <c r="H747" s="153">
        <v>2.10452081383208E-12</v>
      </c>
      <c r="I747" s="153">
        <v>5.58481160216038E-13</v>
      </c>
      <c r="J747" s="153">
        <v>1.39456336173558E-12</v>
      </c>
      <c r="K747" s="153">
        <v>1.45159943318028E-11</v>
      </c>
      <c r="L747" s="153">
        <v>9.36416122782275E-12</v>
      </c>
      <c r="M747" s="153">
        <v>1.42552933830584E-11</v>
      </c>
      <c r="N747" s="153">
        <v>2.20527435802986E-11</v>
      </c>
      <c r="O747" s="153">
        <v>1.27094103605439E-15</v>
      </c>
      <c r="P747" s="153">
        <v>2.87522516434751E-16</v>
      </c>
      <c r="Q747" s="153">
        <v>1.09892465308223E-15</v>
      </c>
      <c r="R747" s="153">
        <v>2.40324983648372E-16</v>
      </c>
    </row>
    <row r="748" spans="1:18" ht="12.75">
      <c r="A748" s="14">
        <v>0.00109806946181834</v>
      </c>
      <c r="B748" s="14">
        <v>-391.050802293822</v>
      </c>
      <c r="C748" s="14">
        <v>982.465807412058</v>
      </c>
      <c r="D748" s="14" t="s">
        <v>2714</v>
      </c>
      <c r="F748" s="14" t="s">
        <v>2715</v>
      </c>
      <c r="G748" s="153">
        <v>0.00109806947841661</v>
      </c>
      <c r="H748" s="153">
        <v>0.00106596641660416</v>
      </c>
      <c r="I748" s="153">
        <v>0.00106955077728798</v>
      </c>
      <c r="J748" s="153">
        <v>0.00110817229210624</v>
      </c>
      <c r="K748" s="153">
        <v>0.00109806945067703</v>
      </c>
      <c r="L748" s="153">
        <v>0.00106596640409861</v>
      </c>
      <c r="M748" s="153">
        <v>0.001069550752959</v>
      </c>
      <c r="N748" s="153">
        <v>0.00110817224799575</v>
      </c>
      <c r="O748" s="153">
        <v>-0.346558653407896</v>
      </c>
      <c r="P748" s="153">
        <v>-0.243694060542679</v>
      </c>
      <c r="Q748" s="153">
        <v>-0.284853910854508</v>
      </c>
      <c r="R748" s="153">
        <v>-0.243900817247777</v>
      </c>
    </row>
    <row r="749" spans="1:18" ht="12.75">
      <c r="A749" s="14">
        <v>0</v>
      </c>
      <c r="B749" s="14">
        <v>0</v>
      </c>
      <c r="C749" s="14">
        <v>0</v>
      </c>
      <c r="D749" s="14" t="s">
        <v>2717</v>
      </c>
      <c r="F749" s="14" t="s">
        <v>2718</v>
      </c>
      <c r="G749" s="153">
        <v>0</v>
      </c>
      <c r="H749" s="153">
        <v>0</v>
      </c>
      <c r="I749" s="153">
        <v>0</v>
      </c>
      <c r="J749" s="153">
        <v>0</v>
      </c>
      <c r="K749" s="153">
        <v>0</v>
      </c>
      <c r="L749" s="153">
        <v>0</v>
      </c>
      <c r="M749" s="153">
        <v>0</v>
      </c>
      <c r="N749" s="153">
        <v>0</v>
      </c>
      <c r="O749" s="153">
        <v>0</v>
      </c>
      <c r="P749" s="153">
        <v>0</v>
      </c>
      <c r="Q749" s="153">
        <v>0</v>
      </c>
      <c r="R749" s="153">
        <v>0</v>
      </c>
    </row>
    <row r="750" spans="1:18" ht="12.75">
      <c r="A750" s="14">
        <v>0</v>
      </c>
      <c r="B750" s="14">
        <v>0</v>
      </c>
      <c r="C750" s="14">
        <v>0</v>
      </c>
      <c r="D750" s="14" t="s">
        <v>2720</v>
      </c>
      <c r="F750" s="14" t="s">
        <v>2721</v>
      </c>
      <c r="G750" s="153">
        <v>0</v>
      </c>
      <c r="H750" s="153">
        <v>0</v>
      </c>
      <c r="I750" s="153">
        <v>0</v>
      </c>
      <c r="J750" s="153">
        <v>0</v>
      </c>
      <c r="K750" s="153">
        <v>0</v>
      </c>
      <c r="L750" s="153">
        <v>0</v>
      </c>
      <c r="M750" s="153">
        <v>0</v>
      </c>
      <c r="N750" s="153">
        <v>0</v>
      </c>
      <c r="O750" s="153">
        <v>0</v>
      </c>
      <c r="P750" s="153">
        <v>0</v>
      </c>
      <c r="Q750" s="153">
        <v>0</v>
      </c>
      <c r="R750" s="153">
        <v>0</v>
      </c>
    </row>
    <row r="751" spans="1:18" ht="12.75">
      <c r="A751" s="14">
        <v>0</v>
      </c>
      <c r="B751" s="14">
        <v>0</v>
      </c>
      <c r="C751" s="14">
        <v>0</v>
      </c>
      <c r="D751" s="14" t="s">
        <v>2723</v>
      </c>
      <c r="F751" s="14" t="s">
        <v>2724</v>
      </c>
      <c r="G751" s="153">
        <v>0</v>
      </c>
      <c r="H751" s="153">
        <v>0</v>
      </c>
      <c r="I751" s="153">
        <v>0</v>
      </c>
      <c r="J751" s="153">
        <v>0</v>
      </c>
      <c r="K751" s="153">
        <v>0</v>
      </c>
      <c r="L751" s="153">
        <v>0</v>
      </c>
      <c r="M751" s="153">
        <v>0</v>
      </c>
      <c r="N751" s="153">
        <v>0</v>
      </c>
      <c r="O751" s="153">
        <v>0</v>
      </c>
      <c r="P751" s="153">
        <v>0</v>
      </c>
      <c r="Q751" s="153">
        <v>0</v>
      </c>
      <c r="R751" s="153">
        <v>0</v>
      </c>
    </row>
    <row r="752" spans="1:18" ht="12.75">
      <c r="A752" s="14">
        <v>0</v>
      </c>
      <c r="B752" s="14">
        <v>0</v>
      </c>
      <c r="C752" s="14">
        <v>0</v>
      </c>
      <c r="D752" s="14" t="s">
        <v>2725</v>
      </c>
      <c r="F752" s="14" t="s">
        <v>2726</v>
      </c>
      <c r="G752" s="153">
        <v>0</v>
      </c>
      <c r="H752" s="153">
        <v>0</v>
      </c>
      <c r="I752" s="153">
        <v>0</v>
      </c>
      <c r="J752" s="153">
        <v>0</v>
      </c>
      <c r="K752" s="153">
        <v>0</v>
      </c>
      <c r="L752" s="153">
        <v>0</v>
      </c>
      <c r="M752" s="153">
        <v>0</v>
      </c>
      <c r="N752" s="153">
        <v>0</v>
      </c>
      <c r="O752" s="153">
        <v>0</v>
      </c>
      <c r="P752" s="153">
        <v>0</v>
      </c>
      <c r="Q752" s="153">
        <v>0</v>
      </c>
      <c r="R752" s="153">
        <v>0</v>
      </c>
    </row>
    <row r="753" spans="1:18" ht="12.75">
      <c r="A753" s="151">
        <v>2.54398034820322E-11</v>
      </c>
      <c r="B753" s="14">
        <v>0</v>
      </c>
      <c r="C753" s="14">
        <v>391.051900363292</v>
      </c>
      <c r="D753" s="14" t="s">
        <v>2728</v>
      </c>
      <c r="F753" s="14" t="s">
        <v>2729</v>
      </c>
      <c r="G753" s="153">
        <v>1.18053166581339E-12</v>
      </c>
      <c r="H753" s="153">
        <v>6.68841360877648E-12</v>
      </c>
      <c r="I753" s="153">
        <v>1.78940764232751E-12</v>
      </c>
      <c r="J753" s="153">
        <v>4.33524443283158E-12</v>
      </c>
      <c r="K753" s="153">
        <v>4.346615792534E-11</v>
      </c>
      <c r="L753" s="153">
        <v>2.85894183850291E-11</v>
      </c>
      <c r="M753" s="153">
        <v>4.28442534041271E-11</v>
      </c>
      <c r="N753" s="153">
        <v>6.5712423639399E-11</v>
      </c>
      <c r="O753" s="153">
        <v>0.347272196437101</v>
      </c>
      <c r="P753" s="153">
        <v>0.24420144714979</v>
      </c>
      <c r="Q753" s="153">
        <v>0.28548095607976</v>
      </c>
      <c r="R753" s="153">
        <v>0.244435251945727</v>
      </c>
    </row>
    <row r="754" spans="1:18" ht="12.75">
      <c r="A754" s="151">
        <v>4.77018267282383E-05</v>
      </c>
      <c r="B754" s="151">
        <v>4.77018256791648E-05</v>
      </c>
      <c r="C754" s="151">
        <v>4.7705715473939E-05</v>
      </c>
      <c r="D754" s="14" t="s">
        <v>2730</v>
      </c>
      <c r="F754" s="14" t="s">
        <v>2731</v>
      </c>
      <c r="G754" s="153">
        <v>4.77018266977938E-05</v>
      </c>
      <c r="H754" s="153">
        <v>4.03132199803145E-05</v>
      </c>
      <c r="I754" s="153">
        <v>4.04487743559617E-05</v>
      </c>
      <c r="J754" s="153">
        <v>6.15179876015251E-05</v>
      </c>
      <c r="K754" s="153">
        <v>4.77018269125843E-05</v>
      </c>
      <c r="L754" s="153">
        <v>4.03132209516337E-05</v>
      </c>
      <c r="M754" s="153">
        <v>4.04487758754423E-05</v>
      </c>
      <c r="N754" s="153">
        <v>6.15179858367708E-05</v>
      </c>
      <c r="O754" s="153">
        <v>3.09974063103833E-05</v>
      </c>
      <c r="P754" s="153">
        <v>2.58122147238558E-05</v>
      </c>
      <c r="Q754" s="153">
        <v>3.1899586610699E-05</v>
      </c>
      <c r="R754" s="153">
        <v>3.93885501390082E-05</v>
      </c>
    </row>
    <row r="755" spans="1:18" ht="12.75">
      <c r="A755" s="151">
        <v>4.77018267285962E-05</v>
      </c>
      <c r="B755" s="151">
        <v>4.77018256296393E-05</v>
      </c>
      <c r="C755" s="151">
        <v>4.77057154856762E-05</v>
      </c>
      <c r="D755" s="14" t="s">
        <v>2733</v>
      </c>
      <c r="E755" s="14" t="s">
        <v>2734</v>
      </c>
      <c r="F755" s="14" t="s">
        <v>2735</v>
      </c>
      <c r="G755" s="153">
        <v>4.77018266788581E-05</v>
      </c>
      <c r="H755" s="153">
        <v>4.03132199768981E-05</v>
      </c>
      <c r="I755" s="153">
        <v>4.04487743638472E-05</v>
      </c>
      <c r="J755" s="153">
        <v>6.15179876015251E-05</v>
      </c>
      <c r="K755" s="153">
        <v>4.77018269125477E-05</v>
      </c>
      <c r="L755" s="153">
        <v>4.03132209523087E-05</v>
      </c>
      <c r="M755" s="153">
        <v>4.04487758754417E-05</v>
      </c>
      <c r="N755" s="153">
        <v>6.15179858424132E-05</v>
      </c>
      <c r="O755" s="153">
        <v>3.09974062756803E-05</v>
      </c>
      <c r="P755" s="153">
        <v>2.58122147196484E-05</v>
      </c>
      <c r="Q755" s="153">
        <v>3.18995865978432E-05</v>
      </c>
      <c r="R755" s="153">
        <v>3.93885501593699E-05</v>
      </c>
    </row>
    <row r="756" spans="1:18" ht="12.75">
      <c r="A756" s="151">
        <v>4.77018267325476E-05</v>
      </c>
      <c r="B756" s="151">
        <v>4.77018257543961E-05</v>
      </c>
      <c r="C756" s="151">
        <v>4.77057152453719E-05</v>
      </c>
      <c r="D756" s="14" t="s">
        <v>2737</v>
      </c>
      <c r="F756" s="14" t="s">
        <v>2738</v>
      </c>
      <c r="G756" s="153">
        <v>4.77018266992978E-05</v>
      </c>
      <c r="H756" s="153">
        <v>4.03132199810773E-05</v>
      </c>
      <c r="I756" s="153">
        <v>4.04487743567495E-05</v>
      </c>
      <c r="J756" s="153">
        <v>6.15179876015251E-05</v>
      </c>
      <c r="K756" s="153">
        <v>4.7701826912563E-05</v>
      </c>
      <c r="L756" s="153">
        <v>4.03132209540966E-05</v>
      </c>
      <c r="M756" s="153">
        <v>4.04487758754457E-05</v>
      </c>
      <c r="N756" s="153">
        <v>6.15179858435335E-05</v>
      </c>
      <c r="O756" s="153">
        <v>3.09974062950465E-05</v>
      </c>
      <c r="P756" s="153">
        <v>2.58122147311636E-05</v>
      </c>
      <c r="Q756" s="153">
        <v>3.18995865534326E-05</v>
      </c>
      <c r="R756" s="153">
        <v>3.9388550164794E-05</v>
      </c>
    </row>
    <row r="757" spans="1:18" ht="12.75">
      <c r="A757" s="151">
        <v>4.77018267019957E-05</v>
      </c>
      <c r="B757" s="151">
        <v>4.77018260198747E-05</v>
      </c>
      <c r="C757" s="151">
        <v>4.77057155876536E-05</v>
      </c>
      <c r="D757" s="14" t="s">
        <v>2740</v>
      </c>
      <c r="F757" s="14" t="s">
        <v>2741</v>
      </c>
      <c r="G757" s="153">
        <v>4.77018267019957E-05</v>
      </c>
      <c r="H757" s="153">
        <v>4.03132199835454E-05</v>
      </c>
      <c r="I757" s="153">
        <v>4.04487743708159E-05</v>
      </c>
      <c r="J757" s="153">
        <v>6.1517987546722E-05</v>
      </c>
      <c r="K757" s="153">
        <v>4.77018269293694E-05</v>
      </c>
      <c r="L757" s="153">
        <v>4.03132210067269E-05</v>
      </c>
      <c r="M757" s="153">
        <v>4.04487759624316E-05</v>
      </c>
      <c r="N757" s="153">
        <v>6.15179858414194E-05</v>
      </c>
      <c r="O757" s="153">
        <v>3.09974062702167E-05</v>
      </c>
      <c r="P757" s="153">
        <v>2.58122147442918E-05</v>
      </c>
      <c r="Q757" s="153">
        <v>3.18995869292848E-05</v>
      </c>
      <c r="R757" s="153">
        <v>3.93885501352997E-05</v>
      </c>
    </row>
    <row r="758" spans="1:18" ht="12.75">
      <c r="A758" s="151">
        <v>4.77018267019957E-05</v>
      </c>
      <c r="B758" s="151">
        <v>4.77018255651273E-05</v>
      </c>
      <c r="C758" s="151">
        <v>4.770571536028E-05</v>
      </c>
      <c r="D758" s="14" t="s">
        <v>2743</v>
      </c>
      <c r="F758" s="14" t="s">
        <v>2744</v>
      </c>
      <c r="G758" s="153">
        <v>4.77018267019957E-05</v>
      </c>
      <c r="H758" s="153">
        <v>4.03132198698585E-05</v>
      </c>
      <c r="I758" s="153">
        <v>4.04487743708159E-05</v>
      </c>
      <c r="J758" s="153">
        <v>6.1517987546722E-05</v>
      </c>
      <c r="K758" s="153">
        <v>4.77018269293694E-05</v>
      </c>
      <c r="L758" s="153">
        <v>4.03132210067269E-05</v>
      </c>
      <c r="M758" s="153">
        <v>4.04487759624316E-05</v>
      </c>
      <c r="N758" s="153">
        <v>6.15179858414194E-05</v>
      </c>
      <c r="O758" s="153">
        <v>3.09974062702167E-05</v>
      </c>
      <c r="P758" s="153">
        <v>2.58122147442918E-05</v>
      </c>
      <c r="Q758" s="153">
        <v>3.18995867019111E-05</v>
      </c>
      <c r="R758" s="153">
        <v>3.93885501352997E-05</v>
      </c>
    </row>
    <row r="759" spans="1:18" ht="12.75">
      <c r="A759" s="151">
        <v>4.77018267019957E-05</v>
      </c>
      <c r="B759" s="151">
        <v>4.7701825792501E-05</v>
      </c>
      <c r="C759" s="151">
        <v>4.77057153356224E-05</v>
      </c>
      <c r="D759" s="14" t="s">
        <v>2746</v>
      </c>
      <c r="F759" s="14" t="s">
        <v>2747</v>
      </c>
      <c r="G759" s="153">
        <v>4.77018267019957E-05</v>
      </c>
      <c r="H759" s="153">
        <v>4.03132199835454E-05</v>
      </c>
      <c r="I759" s="153">
        <v>4.04487743708159E-05</v>
      </c>
      <c r="J759" s="153">
        <v>6.1517987546722E-05</v>
      </c>
      <c r="K759" s="153">
        <v>4.77018269293694E-05</v>
      </c>
      <c r="L759" s="153">
        <v>4.03132210067269E-05</v>
      </c>
      <c r="M759" s="153">
        <v>4.04487759624316E-05</v>
      </c>
      <c r="N759" s="153">
        <v>6.15179858414194E-05</v>
      </c>
      <c r="O759" s="153">
        <v>3.09974062702167E-05</v>
      </c>
      <c r="P759" s="153">
        <v>2.58122147442918E-05</v>
      </c>
      <c r="Q759" s="153">
        <v>3.18995862471638E-05</v>
      </c>
      <c r="R759" s="153">
        <v>3.93885501352997E-05</v>
      </c>
    </row>
    <row r="760" spans="1:18" ht="12.75">
      <c r="A760" s="14">
        <v>0.0010503676524644</v>
      </c>
      <c r="B760" s="14">
        <v>0.00105036763147836</v>
      </c>
      <c r="C760" s="14">
        <v>0.0010503715211526</v>
      </c>
      <c r="D760" s="14" t="s">
        <v>2749</v>
      </c>
      <c r="E760" s="14" t="s">
        <v>2750</v>
      </c>
      <c r="F760" s="14" t="s">
        <v>2751</v>
      </c>
      <c r="G760" s="153">
        <v>0.00105036765254291</v>
      </c>
      <c r="H760" s="153">
        <v>0.00102565320116368</v>
      </c>
      <c r="I760" s="153">
        <v>0.00102910200419004</v>
      </c>
      <c r="J760" s="153">
        <v>0.00104665430744015</v>
      </c>
      <c r="K760" s="153">
        <v>0.00105036765272077</v>
      </c>
      <c r="L760" s="153">
        <v>0.00102565320240534</v>
      </c>
      <c r="M760" s="153">
        <v>0.00102910200567103</v>
      </c>
      <c r="N760" s="153">
        <v>0.00104665430573898</v>
      </c>
      <c r="O760" s="153">
        <v>0.000682545622972078</v>
      </c>
      <c r="P760" s="153">
        <v>0.000481574392343009</v>
      </c>
      <c r="Q760" s="153">
        <v>0.000595145638915154</v>
      </c>
      <c r="R760" s="153">
        <v>0.000495046147763393</v>
      </c>
    </row>
    <row r="761" spans="1:18" ht="12.75">
      <c r="A761" s="151">
        <v>2.66099237625145E-05</v>
      </c>
      <c r="B761" s="151">
        <v>2.66099232858697E-05</v>
      </c>
      <c r="C761" s="151">
        <v>2.66099238166493E-05</v>
      </c>
      <c r="D761" s="14" t="s">
        <v>2753</v>
      </c>
      <c r="E761" s="14" t="s">
        <v>2754</v>
      </c>
      <c r="F761" s="14" t="s">
        <v>2755</v>
      </c>
      <c r="G761" s="153">
        <v>2.66099236581022E-05</v>
      </c>
      <c r="H761" s="153">
        <v>2.24926547508558E-05</v>
      </c>
      <c r="I761" s="153">
        <v>2.25682883188113E-05</v>
      </c>
      <c r="J761" s="153">
        <v>3.56401271472288E-05</v>
      </c>
      <c r="K761" s="153">
        <v>2.66099231826261E-05</v>
      </c>
      <c r="L761" s="153">
        <v>2.24926554985219E-05</v>
      </c>
      <c r="M761" s="153">
        <v>2.25682878253269E-05</v>
      </c>
      <c r="N761" s="153">
        <v>3.56401279390341E-05</v>
      </c>
      <c r="O761" s="153">
        <v>1.72915526376543E-05</v>
      </c>
      <c r="P761" s="153">
        <v>1.44018563557725E-05</v>
      </c>
      <c r="Q761" s="153">
        <v>1.77982949925978E-05</v>
      </c>
      <c r="R761" s="153">
        <v>2.28195522245141E-05</v>
      </c>
    </row>
    <row r="762" spans="1:18" ht="12.75">
      <c r="A762" s="151">
        <v>2.66099237656522E-05</v>
      </c>
      <c r="B762" s="151">
        <v>2.66099232858695E-05</v>
      </c>
      <c r="C762" s="151">
        <v>2.66099238166555E-05</v>
      </c>
      <c r="D762" s="14" t="s">
        <v>2758</v>
      </c>
      <c r="E762" s="14" t="s">
        <v>2759</v>
      </c>
      <c r="F762" s="14" t="s">
        <v>2760</v>
      </c>
      <c r="G762" s="153">
        <v>2.66099236428129E-05</v>
      </c>
      <c r="H762" s="153">
        <v>2.24926547544596E-05</v>
      </c>
      <c r="I762" s="153">
        <v>2.25682883130943E-05</v>
      </c>
      <c r="J762" s="153">
        <v>3.56401271472288E-05</v>
      </c>
      <c r="K762" s="153">
        <v>2.66099231826283E-05</v>
      </c>
      <c r="L762" s="153">
        <v>2.24926554992174E-05</v>
      </c>
      <c r="M762" s="153">
        <v>2.25682878253177E-05</v>
      </c>
      <c r="N762" s="153">
        <v>3.56401279436501E-05</v>
      </c>
      <c r="O762" s="153">
        <v>1.72915526405917E-05</v>
      </c>
      <c r="P762" s="153">
        <v>1.44018563521178E-05</v>
      </c>
      <c r="Q762" s="153">
        <v>1.77982950527833E-05</v>
      </c>
      <c r="R762" s="153">
        <v>2.2819552210757E-05</v>
      </c>
    </row>
    <row r="763" spans="1:18" ht="12.75">
      <c r="A763" s="151">
        <v>4.09272615797817E-12</v>
      </c>
      <c r="B763" s="151">
        <v>-3.88945409213192E-09</v>
      </c>
      <c r="C763" s="14">
        <v>491.232354671298</v>
      </c>
      <c r="D763" s="14" t="s">
        <v>2762</v>
      </c>
      <c r="E763" s="14" t="s">
        <v>2763</v>
      </c>
      <c r="F763" s="14" t="s">
        <v>2764</v>
      </c>
      <c r="G763" s="153">
        <v>1.13686837721616E-13</v>
      </c>
      <c r="H763" s="153">
        <v>1.13686837721616E-12</v>
      </c>
      <c r="I763" s="153">
        <v>4.54747350886464E-13</v>
      </c>
      <c r="J763" s="153">
        <v>6.82121026329696E-13</v>
      </c>
      <c r="K763" s="153">
        <v>7.50333128962665E-12</v>
      </c>
      <c r="L763" s="153">
        <v>4.77484718430787E-12</v>
      </c>
      <c r="M763" s="153">
        <v>7.16227077646181E-12</v>
      </c>
      <c r="N763" s="153">
        <v>1.08002495835535E-11</v>
      </c>
      <c r="O763" s="153">
        <v>-2.27373675443232E-13</v>
      </c>
      <c r="P763" s="153">
        <v>0</v>
      </c>
      <c r="Q763" s="153">
        <v>-1.13686837721616E-12</v>
      </c>
      <c r="R763" s="153">
        <v>-1.13686837721616E-13</v>
      </c>
    </row>
    <row r="764" spans="1:18" ht="12.75">
      <c r="A764" s="151">
        <v>2.66099445980216E-05</v>
      </c>
      <c r="B764" s="151">
        <v>2.66099232858695E-05</v>
      </c>
      <c r="C764" s="14">
        <v>982.464735952518</v>
      </c>
      <c r="D764" s="14" t="s">
        <v>2767</v>
      </c>
      <c r="E764" s="14" t="s">
        <v>2763</v>
      </c>
      <c r="F764" s="14" t="s">
        <v>2768</v>
      </c>
      <c r="G764" s="153">
        <v>2.66099245891382E-05</v>
      </c>
      <c r="H764" s="153">
        <v>2.24926606051667E-05</v>
      </c>
      <c r="I764" s="153">
        <v>2.25682891823453E-05</v>
      </c>
      <c r="J764" s="153">
        <v>3.56401310455112E-05</v>
      </c>
      <c r="K764" s="153">
        <v>2.66099615373605E-05</v>
      </c>
      <c r="L764" s="153">
        <v>2.24926797045554E-05</v>
      </c>
      <c r="M764" s="153">
        <v>2.25683246526386E-05</v>
      </c>
      <c r="N764" s="153">
        <v>3.56401848193854E-05</v>
      </c>
      <c r="O764" s="153">
        <v>1.72915524672134E-05</v>
      </c>
      <c r="P764" s="153">
        <v>1.44018565606529E-05</v>
      </c>
      <c r="Q764" s="153">
        <v>1.77982940385845E-05</v>
      </c>
      <c r="R764" s="153">
        <v>2.28195521003726E-05</v>
      </c>
    </row>
    <row r="765" spans="1:18" ht="12.75">
      <c r="A765" s="151">
        <v>8.69241819481308E-12</v>
      </c>
      <c r="B765" s="14">
        <v>0</v>
      </c>
      <c r="C765" s="14">
        <v>598.256924395503</v>
      </c>
      <c r="D765" s="14" t="s">
        <v>2769</v>
      </c>
      <c r="F765" s="14" t="s">
        <v>2770</v>
      </c>
      <c r="G765" s="153">
        <v>5.93317841298336E-13</v>
      </c>
      <c r="H765" s="153">
        <v>2.73603560396225E-12</v>
      </c>
      <c r="I765" s="153">
        <v>7.85739810257628E-13</v>
      </c>
      <c r="J765" s="153">
        <v>1.79322160822305E-12</v>
      </c>
      <c r="K765" s="153">
        <v>1.86228820513935E-11</v>
      </c>
      <c r="L765" s="153">
        <v>1.14545645752765E-11</v>
      </c>
      <c r="M765" s="153">
        <v>1.70677226497342E-11</v>
      </c>
      <c r="N765" s="153">
        <v>2.62054440570897E-11</v>
      </c>
      <c r="O765" s="153">
        <v>7.51407940639016E-12</v>
      </c>
      <c r="P765" s="153">
        <v>1.31428050394111E-12</v>
      </c>
      <c r="Q765" s="153">
        <v>2.24596243666969E-12</v>
      </c>
      <c r="R765" s="153">
        <v>2.04296879452265E-12</v>
      </c>
    </row>
    <row r="766" spans="1:18" ht="12.75">
      <c r="A766" s="14">
        <v>0.00656259822944296</v>
      </c>
      <c r="B766" s="14">
        <v>0.0065625980985937</v>
      </c>
      <c r="C766" s="14">
        <v>0.00656260198911695</v>
      </c>
      <c r="D766" s="14" t="s">
        <v>2773</v>
      </c>
      <c r="F766" s="14" t="s">
        <v>2774</v>
      </c>
      <c r="G766" s="153">
        <v>0.00656259822993928</v>
      </c>
      <c r="H766" s="153">
        <v>0.0071002190224944</v>
      </c>
      <c r="I766" s="153">
        <v>0.00712409381625049</v>
      </c>
      <c r="J766" s="153">
        <v>0.00709875146559698</v>
      </c>
      <c r="K766" s="153">
        <v>0.00656259822926197</v>
      </c>
      <c r="L766" s="153">
        <v>0.00710021902242538</v>
      </c>
      <c r="M766" s="153">
        <v>0.00712409381638802</v>
      </c>
      <c r="N766" s="153">
        <v>0.00709875146550584</v>
      </c>
      <c r="O766" s="153">
        <v>0.00426448081065812</v>
      </c>
      <c r="P766" s="153">
        <v>0.00444407520832964</v>
      </c>
      <c r="Q766" s="153">
        <v>0.00410131370983081</v>
      </c>
      <c r="R766" s="153">
        <v>0.00444305546243666</v>
      </c>
    </row>
    <row r="767" spans="1:18" ht="12.75">
      <c r="A767" s="151">
        <v>1.10686034986429E-05</v>
      </c>
      <c r="B767" s="151">
        <v>1.10686032712692E-05</v>
      </c>
      <c r="C767" s="151">
        <v>1.1072492952735E-05</v>
      </c>
      <c r="D767" s="14" t="s">
        <v>2776</v>
      </c>
      <c r="E767" s="14" t="s">
        <v>2777</v>
      </c>
      <c r="F767" s="14" t="s">
        <v>2778</v>
      </c>
      <c r="G767" s="153">
        <v>1.1068603384956E-05</v>
      </c>
      <c r="H767" s="153">
        <v>9.33781495859875E-06</v>
      </c>
      <c r="I767" s="153">
        <v>9.3692135578749E-06</v>
      </c>
      <c r="J767" s="153">
        <v>9.33588466978108E-06</v>
      </c>
      <c r="K767" s="153">
        <v>1.1068603384956E-05</v>
      </c>
      <c r="L767" s="153">
        <v>9.33781495859875E-06</v>
      </c>
      <c r="M767" s="153">
        <v>9.3692135578749E-06</v>
      </c>
      <c r="N767" s="153">
        <v>9.33588501084159E-06</v>
      </c>
      <c r="O767" s="153">
        <v>7.19255513104144E-06</v>
      </c>
      <c r="P767" s="153">
        <v>5.97892369569308E-06</v>
      </c>
      <c r="Q767" s="153">
        <v>7.38895380436588E-06</v>
      </c>
      <c r="R767" s="153">
        <v>5.97755206399597E-06</v>
      </c>
    </row>
    <row r="768" spans="1:18" ht="12.75">
      <c r="A768" s="151">
        <v>1.15665775410889E-05</v>
      </c>
      <c r="B768" s="151">
        <v>1.15665772688569E-05</v>
      </c>
      <c r="C768" s="151">
        <v>1.15665775410889E-05</v>
      </c>
      <c r="D768" s="14" t="s">
        <v>2781</v>
      </c>
      <c r="F768" s="14" t="s">
        <v>2782</v>
      </c>
      <c r="G768" s="153">
        <v>1.1566577427402E-05</v>
      </c>
      <c r="H768" s="153">
        <v>9.75792113422358E-06</v>
      </c>
      <c r="I768" s="153">
        <v>9.79073251983209E-06</v>
      </c>
      <c r="J768" s="153">
        <v>9.75590410234872E-06</v>
      </c>
      <c r="K768" s="153">
        <v>1.1566577427402E-05</v>
      </c>
      <c r="L768" s="153">
        <v>9.75792102053674E-06</v>
      </c>
      <c r="M768" s="153">
        <v>9.79073263351892E-06</v>
      </c>
      <c r="N768" s="153">
        <v>9.75590432972239E-06</v>
      </c>
      <c r="O768" s="153">
        <v>7.51614618366147E-06</v>
      </c>
      <c r="P768" s="153">
        <v>6.24791414338687E-06</v>
      </c>
      <c r="Q768" s="153">
        <v>7.72137980220577E-06</v>
      </c>
      <c r="R768" s="153">
        <v>6.2464805523632E-06</v>
      </c>
    </row>
    <row r="769" spans="1:18" ht="12.75">
      <c r="A769" s="14">
        <v>0.00224781402039297</v>
      </c>
      <c r="B769" s="14">
        <v>-424.310006252448</v>
      </c>
      <c r="C769" s="14">
        <v>1000</v>
      </c>
      <c r="D769" s="14" t="s">
        <v>2783</v>
      </c>
      <c r="F769" s="14" t="s">
        <v>2784</v>
      </c>
      <c r="G769" s="153">
        <v>0.0021261694930672</v>
      </c>
      <c r="H769" s="153">
        <v>0.00193220147434658</v>
      </c>
      <c r="I769" s="153">
        <v>0.00146263777935473</v>
      </c>
      <c r="J769" s="153">
        <v>0.00193251394875915</v>
      </c>
      <c r="K769" s="153">
        <v>0.00216095607947863</v>
      </c>
      <c r="L769" s="153">
        <v>0.00197547543518794</v>
      </c>
      <c r="M769" s="153">
        <v>0.00151276380609033</v>
      </c>
      <c r="N769" s="153">
        <v>0.00196576127314074</v>
      </c>
      <c r="O769" s="153">
        <v>0.000656892728784441</v>
      </c>
      <c r="P769" s="153">
        <v>0.00074970509524519</v>
      </c>
      <c r="Q769" s="153">
        <v>0.000646417253392428</v>
      </c>
      <c r="R769" s="153">
        <v>0.000750792988696957</v>
      </c>
    </row>
    <row r="770" spans="1:18" ht="12.75">
      <c r="A770" s="14">
        <v>0.018435928475128</v>
      </c>
      <c r="B770" s="14">
        <v>-982.464709342586</v>
      </c>
      <c r="C770" s="14">
        <v>982.666103432269</v>
      </c>
      <c r="D770" s="14" t="s">
        <v>2785</v>
      </c>
      <c r="F770" s="14" t="s">
        <v>2786</v>
      </c>
      <c r="G770" s="153">
        <v>0.0184359107888667</v>
      </c>
      <c r="H770" s="153">
        <v>0.014264814073158</v>
      </c>
      <c r="I770" s="153">
        <v>0.0143127787285948</v>
      </c>
      <c r="J770" s="153">
        <v>0.0142671677585894</v>
      </c>
      <c r="K770" s="153">
        <v>0.018435925245626</v>
      </c>
      <c r="L770" s="153">
        <v>0.0142648311773427</v>
      </c>
      <c r="M770" s="153">
        <v>0.0143127986990521</v>
      </c>
      <c r="N770" s="153">
        <v>0.0142672019219389</v>
      </c>
      <c r="O770" s="153">
        <v>0.0119861499160833</v>
      </c>
      <c r="P770" s="153">
        <v>0.0137532229268799</v>
      </c>
      <c r="Q770" s="153">
        <v>0.0155363268305563</v>
      </c>
      <c r="R770" s="153">
        <v>0.0137555678961689</v>
      </c>
    </row>
    <row r="771" spans="1:18" ht="12.75">
      <c r="A771" s="14">
        <v>-0.0184359284488664</v>
      </c>
      <c r="B771" s="14">
        <v>-982.666103432262</v>
      </c>
      <c r="C771" s="14">
        <v>982.464747519101</v>
      </c>
      <c r="D771" s="14" t="s">
        <v>2787</v>
      </c>
      <c r="F771" s="14" t="s">
        <v>2788</v>
      </c>
      <c r="G771" s="153">
        <v>-0.0184359107843192</v>
      </c>
      <c r="H771" s="153">
        <v>-0.0142648140705432</v>
      </c>
      <c r="I771" s="153">
        <v>-0.0143127787255252</v>
      </c>
      <c r="J771" s="153">
        <v>-0.0142671677547241</v>
      </c>
      <c r="K771" s="153">
        <v>-0.0184359252032209</v>
      </c>
      <c r="L771" s="153">
        <v>-0.0142648311458515</v>
      </c>
      <c r="M771" s="153">
        <v>-0.0143127986577837</v>
      </c>
      <c r="N771" s="153">
        <v>-0.0142672018540679</v>
      </c>
      <c r="O771" s="153">
        <v>-0.0119613422174325</v>
      </c>
      <c r="P771" s="153">
        <v>-0.0137325731561759</v>
      </c>
      <c r="Q771" s="153">
        <v>-0.0155108071564882</v>
      </c>
      <c r="R771" s="153">
        <v>-0.0137265018634025</v>
      </c>
    </row>
    <row r="772" spans="1:18" ht="12.75">
      <c r="A772" s="14">
        <v>-0.00222517886538753</v>
      </c>
      <c r="B772" s="14">
        <v>-999.999988931396</v>
      </c>
      <c r="C772" s="14">
        <v>491.231308697432</v>
      </c>
      <c r="D772" s="14" t="s">
        <v>288</v>
      </c>
      <c r="F772" s="14" t="s">
        <v>2789</v>
      </c>
      <c r="G772" s="153">
        <v>-0.00210353431668863</v>
      </c>
      <c r="H772" s="153">
        <v>-0.00191310574120961</v>
      </c>
      <c r="I772" s="153">
        <v>-0.00144347783623288</v>
      </c>
      <c r="J772" s="153">
        <v>-0.00191342216351131</v>
      </c>
      <c r="K772" s="153">
        <v>-0.00213832094084409</v>
      </c>
      <c r="L772" s="153">
        <v>-0.00195637973024531</v>
      </c>
      <c r="M772" s="153">
        <v>-0.00149360390128094</v>
      </c>
      <c r="N772" s="153">
        <v>-0.00194666955258071</v>
      </c>
      <c r="O772" s="153">
        <v>-0.000666991726347987</v>
      </c>
      <c r="P772" s="153">
        <v>-0.000758128027996463</v>
      </c>
      <c r="Q772" s="153">
        <v>-0.000656826594081394</v>
      </c>
      <c r="R772" s="153">
        <v>-0.000767634989074395</v>
      </c>
    </row>
    <row r="773" spans="1:18" ht="12.75">
      <c r="A773" s="14">
        <v>0.372880213510568</v>
      </c>
      <c r="B773" s="14">
        <v>0.00102375770816383</v>
      </c>
      <c r="C773" s="14">
        <v>1000</v>
      </c>
      <c r="D773" s="14" t="s">
        <v>2790</v>
      </c>
      <c r="E773" s="14" t="s">
        <v>2791</v>
      </c>
      <c r="F773" s="14" t="s">
        <v>2792</v>
      </c>
      <c r="G773" s="153">
        <v>0.00102375774510926</v>
      </c>
      <c r="H773" s="153">
        <v>0.00100316058491257</v>
      </c>
      <c r="I773" s="153">
        <v>0.00100653372623829</v>
      </c>
      <c r="J773" s="153">
        <v>0.00101101419364034</v>
      </c>
      <c r="K773" s="153">
        <v>0.1445434297586</v>
      </c>
      <c r="L773" s="153">
        <v>0.126417797229817</v>
      </c>
      <c r="M773" s="153">
        <v>0.124511006676777</v>
      </c>
      <c r="N773" s="153">
        <v>0.126449655358796</v>
      </c>
      <c r="O773" s="153">
        <v>0.000665254070329321</v>
      </c>
      <c r="P773" s="153">
        <v>0.000467172536003989</v>
      </c>
      <c r="Q773" s="153">
        <v>0.000577347343646549</v>
      </c>
      <c r="R773" s="153">
        <v>0.000472226595517656</v>
      </c>
    </row>
    <row r="774" spans="1:18" ht="12.75">
      <c r="A774" s="14">
        <v>0.372880213510526</v>
      </c>
      <c r="B774" s="14">
        <v>0.00102375770819446</v>
      </c>
      <c r="C774" s="14">
        <v>1000</v>
      </c>
      <c r="D774" s="14" t="s">
        <v>2794</v>
      </c>
      <c r="E774" s="14" t="s">
        <v>2795</v>
      </c>
      <c r="F774" s="14" t="s">
        <v>2796</v>
      </c>
      <c r="G774" s="153">
        <v>0.001023757745126</v>
      </c>
      <c r="H774" s="153">
        <v>0.00100316058463129</v>
      </c>
      <c r="I774" s="153">
        <v>0.00100653372617199</v>
      </c>
      <c r="J774" s="153">
        <v>0.00101101419364034</v>
      </c>
      <c r="K774" s="153">
        <v>0.144543429758598</v>
      </c>
      <c r="L774" s="153">
        <v>0.126417797229789</v>
      </c>
      <c r="M774" s="153">
        <v>0.124511006676777</v>
      </c>
      <c r="N774" s="153">
        <v>0.12644965535885</v>
      </c>
      <c r="O774" s="153">
        <v>0.000665254070335161</v>
      </c>
      <c r="P774" s="153">
        <v>0.000467172536003431</v>
      </c>
      <c r="Q774" s="153">
        <v>0.00057734734342054</v>
      </c>
      <c r="R774" s="153">
        <v>0.000472226595573516</v>
      </c>
    </row>
    <row r="775" spans="1:18" ht="12.75">
      <c r="A775" s="14">
        <v>0.371856455782006</v>
      </c>
      <c r="B775" s="14">
        <v>0</v>
      </c>
      <c r="C775" s="14">
        <v>999.998976242291</v>
      </c>
      <c r="D775" s="14" t="s">
        <v>2797</v>
      </c>
      <c r="E775" s="14" t="s">
        <v>2798</v>
      </c>
      <c r="F775" s="14" t="s">
        <v>2799</v>
      </c>
      <c r="G775" s="153">
        <v>1.62112691709737E-11</v>
      </c>
      <c r="H775" s="153">
        <v>3.83854526263858E-11</v>
      </c>
      <c r="I775" s="153">
        <v>1.03944150177836E-11</v>
      </c>
      <c r="J775" s="153">
        <v>1.33474203458814E-11</v>
      </c>
      <c r="K775" s="153">
        <v>0.143519672029059</v>
      </c>
      <c r="L775" s="153">
        <v>0.125414636682901</v>
      </c>
      <c r="M775" s="153">
        <v>0.123504472958932</v>
      </c>
      <c r="N775" s="153">
        <v>0.125438641181001</v>
      </c>
      <c r="O775" s="153">
        <v>1.27553202494823E-15</v>
      </c>
      <c r="P775" s="153">
        <v>2.87849596654274E-16</v>
      </c>
      <c r="Q775" s="153">
        <v>1.10153397046309E-15</v>
      </c>
      <c r="R775" s="153">
        <v>2.4050778997012E-16</v>
      </c>
    </row>
    <row r="776" spans="1:18" ht="12.75">
      <c r="A776" s="151">
        <v>8.3716464641814E-12</v>
      </c>
      <c r="B776" s="14">
        <v>0</v>
      </c>
      <c r="C776" s="14">
        <v>982.464709342591</v>
      </c>
      <c r="D776" s="14" t="s">
        <v>2802</v>
      </c>
      <c r="E776" s="14" t="s">
        <v>1386</v>
      </c>
      <c r="F776" s="14" t="s">
        <v>2803</v>
      </c>
      <c r="G776" s="153">
        <v>3.64848806778134E-13</v>
      </c>
      <c r="H776" s="153">
        <v>2.04699577036986E-12</v>
      </c>
      <c r="I776" s="153">
        <v>5.18571536821387E-13</v>
      </c>
      <c r="J776" s="153">
        <v>1.36735599710436E-12</v>
      </c>
      <c r="K776" s="153">
        <v>1.51264150279133E-11</v>
      </c>
      <c r="L776" s="153">
        <v>9.77903120781011E-12</v>
      </c>
      <c r="M776" s="153">
        <v>1.49240282567298E-11</v>
      </c>
      <c r="N776" s="153">
        <v>2.30579230809247E-11</v>
      </c>
      <c r="O776" s="153">
        <v>1.9930058674744E-12</v>
      </c>
      <c r="P776" s="153">
        <v>5.59117182104544E-13</v>
      </c>
      <c r="Q776" s="153">
        <v>1.12666395338387E-12</v>
      </c>
      <c r="R776" s="153">
        <v>9.47838699502021E-13</v>
      </c>
    </row>
    <row r="777" spans="1:18" ht="12.75">
      <c r="A777" s="151">
        <v>7.43372040321542E-16</v>
      </c>
      <c r="B777" s="14">
        <v>0</v>
      </c>
      <c r="C777" s="151">
        <v>3.88962049245914E-09</v>
      </c>
      <c r="D777" s="14" t="s">
        <v>2805</v>
      </c>
      <c r="E777" s="14" t="s">
        <v>1386</v>
      </c>
      <c r="F777" s="14" t="s">
        <v>2806</v>
      </c>
      <c r="G777" s="153">
        <v>1.29793110552799E-17</v>
      </c>
      <c r="H777" s="153">
        <v>9.46275025983873E-17</v>
      </c>
      <c r="I777" s="153">
        <v>2.20750618151561E-17</v>
      </c>
      <c r="J777" s="153">
        <v>7.41288931681376E-17</v>
      </c>
      <c r="K777" s="153">
        <v>1.5672139126386E-15</v>
      </c>
      <c r="L777" s="153">
        <v>1.09219399314342E-15</v>
      </c>
      <c r="M777" s="153">
        <v>1.91806867969036E-15</v>
      </c>
      <c r="N777" s="153">
        <v>4.20912080464503E-15</v>
      </c>
      <c r="O777" s="153">
        <v>6.43173024875346E-18</v>
      </c>
      <c r="P777" s="153">
        <v>1.45524224234083E-18</v>
      </c>
      <c r="Q777" s="153">
        <v>5.56097090472789E-18</v>
      </c>
      <c r="R777" s="153">
        <v>1.21223753017819E-18</v>
      </c>
    </row>
    <row r="778" spans="1:18" ht="12.75">
      <c r="A778" s="14">
        <v>0</v>
      </c>
      <c r="B778" s="14">
        <v>0</v>
      </c>
      <c r="C778" s="14">
        <v>0</v>
      </c>
      <c r="D778" s="14" t="s">
        <v>2807</v>
      </c>
      <c r="E778" s="14" t="s">
        <v>1386</v>
      </c>
      <c r="F778" s="14" t="s">
        <v>2808</v>
      </c>
      <c r="G778" s="153">
        <v>0</v>
      </c>
      <c r="H778" s="153">
        <v>0</v>
      </c>
      <c r="I778" s="153">
        <v>0</v>
      </c>
      <c r="J778" s="153">
        <v>0</v>
      </c>
      <c r="K778" s="153">
        <v>0</v>
      </c>
      <c r="L778" s="153">
        <v>0</v>
      </c>
      <c r="M778" s="153">
        <v>0</v>
      </c>
      <c r="N778" s="153">
        <v>0</v>
      </c>
      <c r="O778" s="153">
        <v>0</v>
      </c>
      <c r="P778" s="153">
        <v>0</v>
      </c>
      <c r="Q778" s="153">
        <v>0</v>
      </c>
      <c r="R778" s="153">
        <v>0</v>
      </c>
    </row>
    <row r="779" spans="1:18" ht="12.75">
      <c r="A779" s="151">
        <v>1.42174797083305E-11</v>
      </c>
      <c r="B779" s="14">
        <v>0</v>
      </c>
      <c r="C779" s="14">
        <v>938.43871992571</v>
      </c>
      <c r="D779" s="14" t="s">
        <v>2809</v>
      </c>
      <c r="E779" s="14" t="s">
        <v>1386</v>
      </c>
      <c r="F779" s="14" t="s">
        <v>2810</v>
      </c>
      <c r="G779" s="153">
        <v>9.5919482895281E-13</v>
      </c>
      <c r="H779" s="153">
        <v>7.83792406039376E-12</v>
      </c>
      <c r="I779" s="153">
        <v>2.23644094291093E-12</v>
      </c>
      <c r="J779" s="153">
        <v>4.90278902430683E-12</v>
      </c>
      <c r="K779" s="153">
        <v>2.628642529021E-11</v>
      </c>
      <c r="L779" s="153">
        <v>1.79366721138333E-11</v>
      </c>
      <c r="M779" s="153">
        <v>2.77779365189722E-11</v>
      </c>
      <c r="N779" s="153">
        <v>4.32097541430974E-11</v>
      </c>
      <c r="O779" s="153">
        <v>0.112347878799192</v>
      </c>
      <c r="P779" s="153">
        <v>0.161686188974106</v>
      </c>
      <c r="Q779" s="153">
        <v>0.136655017481484</v>
      </c>
      <c r="R779" s="153">
        <v>0.161579459399712</v>
      </c>
    </row>
    <row r="780" spans="1:18" ht="12.75">
      <c r="A780" s="14">
        <v>0.372895754842816</v>
      </c>
      <c r="B780" s="14">
        <v>0</v>
      </c>
      <c r="C780" s="14">
        <v>1000</v>
      </c>
      <c r="D780" s="14" t="s">
        <v>2811</v>
      </c>
      <c r="F780" s="14" t="s">
        <v>2812</v>
      </c>
      <c r="G780" s="153">
        <v>0.00103929906567502</v>
      </c>
      <c r="H780" s="153">
        <v>0.001016315427652</v>
      </c>
      <c r="I780" s="153">
        <v>0.00101973280095949</v>
      </c>
      <c r="J780" s="153">
        <v>0.00103731843813332</v>
      </c>
      <c r="K780" s="153">
        <v>0.144558971097588</v>
      </c>
      <c r="L780" s="153">
        <v>0.126430952082785</v>
      </c>
      <c r="M780" s="153">
        <v>0.124524205770428</v>
      </c>
      <c r="N780" s="153">
        <v>0.126475959631995</v>
      </c>
      <c r="O780" s="153">
        <v>0.000675353060168501</v>
      </c>
      <c r="P780" s="153">
        <v>0.00047559546743675</v>
      </c>
      <c r="Q780" s="153">
        <v>0.000587756681740439</v>
      </c>
      <c r="R780" s="153">
        <v>0.000489068593621251</v>
      </c>
    </row>
    <row r="781" spans="1:18" ht="12.75">
      <c r="A781" s="14">
        <v>0.0553077115789395</v>
      </c>
      <c r="B781" s="14">
        <v>0</v>
      </c>
      <c r="C781" s="14">
        <v>982.666103432269</v>
      </c>
      <c r="D781" s="14" t="s">
        <v>2814</v>
      </c>
      <c r="E781" s="14" t="s">
        <v>2815</v>
      </c>
      <c r="F781" s="14" t="s">
        <v>2816</v>
      </c>
      <c r="G781" s="153">
        <v>0.0553077292325477</v>
      </c>
      <c r="H781" s="153">
        <v>0.0427944335000242</v>
      </c>
      <c r="I781" s="153">
        <v>0.0429383330322214</v>
      </c>
      <c r="J781" s="153">
        <v>0.0428014992383847</v>
      </c>
      <c r="K781" s="153">
        <v>0.0553077148181708</v>
      </c>
      <c r="L781" s="153">
        <v>0.0427944164223359</v>
      </c>
      <c r="M781" s="153">
        <v>0.0429383131062279</v>
      </c>
      <c r="N781" s="153">
        <v>0.042801465142894</v>
      </c>
      <c r="O781" s="153">
        <v>0.0359336414093384</v>
      </c>
      <c r="P781" s="153">
        <v>0.0412390186065083</v>
      </c>
      <c r="Q781" s="153">
        <v>0.0465834604887217</v>
      </c>
      <c r="R781" s="153">
        <v>0.0412376372719379</v>
      </c>
    </row>
    <row r="782" spans="1:18" ht="12.75">
      <c r="A782" s="151">
        <v>0.000122162474639741</v>
      </c>
      <c r="B782" s="14">
        <v>0</v>
      </c>
      <c r="C782" s="14">
        <v>1000</v>
      </c>
      <c r="D782" s="14" t="s">
        <v>2817</v>
      </c>
      <c r="F782" s="14" t="s">
        <v>2818</v>
      </c>
      <c r="G782" s="153">
        <v>5.17943130008811E-07</v>
      </c>
      <c r="H782" s="153">
        <v>6.46556218687082E-07</v>
      </c>
      <c r="I782" s="153">
        <v>1.45769662016079E-06</v>
      </c>
      <c r="J782" s="153">
        <v>1.35826646326461E-06</v>
      </c>
      <c r="K782" s="153">
        <v>3.53045453981287E-05</v>
      </c>
      <c r="L782" s="153">
        <v>4.39205245318104E-05</v>
      </c>
      <c r="M782" s="153">
        <v>5.15837383695106E-05</v>
      </c>
      <c r="N782" s="153">
        <v>3.46056110825385E-05</v>
      </c>
      <c r="O782" s="153">
        <v>5.34451983555162E-06</v>
      </c>
      <c r="P782" s="153">
        <v>2.5094433489564E-06</v>
      </c>
      <c r="Q782" s="153">
        <v>1.17246334231522E-06</v>
      </c>
      <c r="R782" s="153">
        <v>3.76879064798619E-06</v>
      </c>
    </row>
    <row r="783" spans="1:18" ht="12.75">
      <c r="A783" s="151">
        <v>1.1566571102944E-05</v>
      </c>
      <c r="B783" s="14">
        <v>0</v>
      </c>
      <c r="C783" s="14">
        <v>982.464720909182</v>
      </c>
      <c r="D783" s="14" t="s">
        <v>2819</v>
      </c>
      <c r="F783" s="14" t="s">
        <v>2820</v>
      </c>
      <c r="G783" s="153">
        <v>1.15665761298392E-05</v>
      </c>
      <c r="H783" s="153">
        <v>9.75792185137325E-06</v>
      </c>
      <c r="I783" s="153">
        <v>9.79073207019895E-06</v>
      </c>
      <c r="J783" s="153">
        <v>9.75590301608165E-06</v>
      </c>
      <c r="K783" s="153">
        <v>1.15665731354722E-05</v>
      </c>
      <c r="L783" s="153">
        <v>9.75791871349149E-06</v>
      </c>
      <c r="M783" s="153">
        <v>9.79072872765242E-06</v>
      </c>
      <c r="N783" s="153">
        <v>9.75589372529604E-06</v>
      </c>
      <c r="O783" s="153">
        <v>7.51613868446433E-06</v>
      </c>
      <c r="P783" s="153">
        <v>6.24791287763205E-06</v>
      </c>
      <c r="Q783" s="153">
        <v>7.72137791261313E-06</v>
      </c>
      <c r="R783" s="153">
        <v>6.24647832621621E-06</v>
      </c>
    </row>
    <row r="784" spans="1:18" ht="12.75">
      <c r="A784" s="151">
        <v>1.10686005668652E-05</v>
      </c>
      <c r="B784" s="14">
        <v>0</v>
      </c>
      <c r="C784" s="14">
        <v>982.464720411208</v>
      </c>
      <c r="D784" s="14" t="s">
        <v>2821</v>
      </c>
      <c r="F784" s="14" t="s">
        <v>2822</v>
      </c>
      <c r="G784" s="153">
        <v>1.10686021377698E-05</v>
      </c>
      <c r="H784" s="153">
        <v>9.33781580390541E-06</v>
      </c>
      <c r="I784" s="153">
        <v>9.3692133295139E-06</v>
      </c>
      <c r="J784" s="153">
        <v>9.33588384048654E-06</v>
      </c>
      <c r="K784" s="153">
        <v>1.10686053930982E-05</v>
      </c>
      <c r="L784" s="153">
        <v>9.33781639142521E-06</v>
      </c>
      <c r="M784" s="153">
        <v>9.36921647322441E-06</v>
      </c>
      <c r="N784" s="153">
        <v>9.33588378808455E-06</v>
      </c>
      <c r="O784" s="153">
        <v>7.19254712185639E-06</v>
      </c>
      <c r="P784" s="153">
        <v>5.97892243403856E-06</v>
      </c>
      <c r="Q784" s="153">
        <v>7.38895053887549E-06</v>
      </c>
      <c r="R784" s="153">
        <v>5.97754958424769E-06</v>
      </c>
    </row>
    <row r="785" spans="1:18" ht="12.75">
      <c r="A785" s="14">
        <v>0.00223624748257066</v>
      </c>
      <c r="B785" s="14">
        <v>0</v>
      </c>
      <c r="C785" s="14">
        <v>1000</v>
      </c>
      <c r="D785" s="14" t="s">
        <v>2823</v>
      </c>
      <c r="F785" s="14" t="s">
        <v>2824</v>
      </c>
      <c r="G785" s="153">
        <v>0.00211460292066667</v>
      </c>
      <c r="H785" s="153">
        <v>0.00192244355942556</v>
      </c>
      <c r="I785" s="153">
        <v>0.00145284705106153</v>
      </c>
      <c r="J785" s="153">
        <v>0.00192275805070377</v>
      </c>
      <c r="K785" s="153">
        <v>0.0021493895679622</v>
      </c>
      <c r="L785" s="153">
        <v>0.00196571756011512</v>
      </c>
      <c r="M785" s="153">
        <v>0.00150297313802232</v>
      </c>
      <c r="N785" s="153">
        <v>0.00195600547321898</v>
      </c>
      <c r="O785" s="153">
        <v>0.000674184281192244</v>
      </c>
      <c r="P785" s="153">
        <v>0.000764106951795699</v>
      </c>
      <c r="Q785" s="153">
        <v>0.000664215546973566</v>
      </c>
      <c r="R785" s="153">
        <v>0.00077361254090774</v>
      </c>
    </row>
    <row r="786" spans="1:18" ht="12.75">
      <c r="A786" s="14">
        <v>0.0184359284884597</v>
      </c>
      <c r="B786" s="14">
        <v>0</v>
      </c>
      <c r="C786" s="14">
        <v>982.666103432266</v>
      </c>
      <c r="D786" s="14" t="s">
        <v>2825</v>
      </c>
      <c r="F786" s="14" t="s">
        <v>2826</v>
      </c>
      <c r="G786" s="153">
        <v>0.0184359107893897</v>
      </c>
      <c r="H786" s="153">
        <v>0.0142648140766003</v>
      </c>
      <c r="I786" s="153">
        <v>0.0143127787294648</v>
      </c>
      <c r="J786" s="153">
        <v>0.0142671677606967</v>
      </c>
      <c r="K786" s="153">
        <v>0.0184359252688542</v>
      </c>
      <c r="L786" s="153">
        <v>0.0142648311920993</v>
      </c>
      <c r="M786" s="153">
        <v>0.0143127987219475</v>
      </c>
      <c r="N786" s="153">
        <v>0.0142672019574169</v>
      </c>
      <c r="O786" s="153">
        <v>0.0119861499161845</v>
      </c>
      <c r="P786" s="153">
        <v>0.0137532229269337</v>
      </c>
      <c r="Q786" s="153">
        <v>0.0155363268309937</v>
      </c>
      <c r="R786" s="153">
        <v>0.0137555678961634</v>
      </c>
    </row>
    <row r="787" spans="1:18" ht="12.75">
      <c r="A787" s="151">
        <v>1.15665846701638E-05</v>
      </c>
      <c r="B787" s="151">
        <v>1.15665772688569E-05</v>
      </c>
      <c r="C787" s="14">
        <v>982.464720909172</v>
      </c>
      <c r="D787" s="14" t="s">
        <v>2827</v>
      </c>
      <c r="F787" s="14" t="s">
        <v>2828</v>
      </c>
      <c r="G787" s="153">
        <v>1.15665777734959E-05</v>
      </c>
      <c r="H787" s="153">
        <v>9.757924270152E-06</v>
      </c>
      <c r="I787" s="153">
        <v>9.79073309053549E-06</v>
      </c>
      <c r="J787" s="153">
        <v>9.7559056619849E-06</v>
      </c>
      <c r="K787" s="153">
        <v>1.15665929180158E-05</v>
      </c>
      <c r="L787" s="153">
        <v>9.75793061400353E-06</v>
      </c>
      <c r="M787" s="153">
        <v>9.79074689048003E-06</v>
      </c>
      <c r="N787" s="153">
        <v>9.7559247705981E-06</v>
      </c>
      <c r="O787" s="153">
        <v>7.51614620809323E-06</v>
      </c>
      <c r="P787" s="153">
        <v>6.24791420020536E-06</v>
      </c>
      <c r="Q787" s="153">
        <v>7.72138012640828E-06</v>
      </c>
      <c r="R787" s="153">
        <v>6.2464805363763E-06</v>
      </c>
    </row>
    <row r="788" spans="1:18" ht="12.75">
      <c r="A788" s="14">
        <v>0.750184185953837</v>
      </c>
      <c r="B788" s="14">
        <v>0</v>
      </c>
      <c r="C788" s="14">
        <v>1000</v>
      </c>
      <c r="D788" s="14" t="s">
        <v>2829</v>
      </c>
      <c r="E788" s="14" t="s">
        <v>2830</v>
      </c>
      <c r="F788" s="14" t="s">
        <v>2831</v>
      </c>
      <c r="G788" s="153">
        <v>0.0310545598290235</v>
      </c>
      <c r="H788" s="153">
        <v>0.0216203015930248</v>
      </c>
      <c r="I788" s="153">
        <v>0.0211938018266504</v>
      </c>
      <c r="J788" s="153">
        <v>0.0216396308307889</v>
      </c>
      <c r="K788" s="153">
        <v>0.504077829361426</v>
      </c>
      <c r="L788" s="153">
        <v>0.481705578468564</v>
      </c>
      <c r="M788" s="153">
        <v>0.480758933957366</v>
      </c>
      <c r="N788" s="153">
        <v>0.481724177444158</v>
      </c>
      <c r="O788" s="153">
        <v>0.0126678728067959</v>
      </c>
      <c r="P788" s="153">
        <v>0.00927204596063618</v>
      </c>
      <c r="Q788" s="153">
        <v>0.0100678804780548</v>
      </c>
      <c r="R788" s="153">
        <v>0.00931066515448555</v>
      </c>
    </row>
    <row r="789" spans="1:18" ht="12.75">
      <c r="A789" s="151">
        <v>-2.12594386539421E-11</v>
      </c>
      <c r="B789" s="14">
        <v>-851.871758301561</v>
      </c>
      <c r="C789" s="14">
        <v>0</v>
      </c>
      <c r="D789" s="14" t="s">
        <v>2833</v>
      </c>
      <c r="F789" s="14" t="s">
        <v>2834</v>
      </c>
      <c r="G789" s="153">
        <v>-4.54747350886464E-13</v>
      </c>
      <c r="H789" s="153">
        <v>-2.04636307898908E-12</v>
      </c>
      <c r="I789" s="153">
        <v>-4.54747350886464E-13</v>
      </c>
      <c r="J789" s="153">
        <v>-1.25055521493777E-12</v>
      </c>
      <c r="K789" s="153">
        <v>-2.51247911364771E-11</v>
      </c>
      <c r="L789" s="153">
        <v>-1.76214598468504E-11</v>
      </c>
      <c r="M789" s="153">
        <v>-2.64890331891365E-11</v>
      </c>
      <c r="N789" s="153">
        <v>-4.16093826061114E-11</v>
      </c>
      <c r="O789" s="153">
        <v>0</v>
      </c>
      <c r="P789" s="153">
        <v>0</v>
      </c>
      <c r="Q789" s="153">
        <v>1.13686837721616E-13</v>
      </c>
      <c r="R789" s="153">
        <v>0</v>
      </c>
    </row>
    <row r="790" spans="1:18" ht="12.75">
      <c r="A790" s="151">
        <v>4.77018264289397E-05</v>
      </c>
      <c r="B790" s="151">
        <v>4.77018256934413E-05</v>
      </c>
      <c r="C790" s="151">
        <v>4.77018266610099E-05</v>
      </c>
      <c r="D790" s="14" t="s">
        <v>2835</v>
      </c>
      <c r="E790" s="14" t="s">
        <v>2836</v>
      </c>
      <c r="F790" s="14" t="s">
        <v>2837</v>
      </c>
      <c r="G790" s="153">
        <v>4.77018263551719E-05</v>
      </c>
      <c r="H790" s="153">
        <v>4.03132194625523E-05</v>
      </c>
      <c r="I790" s="153">
        <v>4.04487757109685E-05</v>
      </c>
      <c r="J790" s="153">
        <v>6.151798702369E-05</v>
      </c>
      <c r="K790" s="153">
        <v>4.77018266014913E-05</v>
      </c>
      <c r="L790" s="153">
        <v>4.03132204719885E-05</v>
      </c>
      <c r="M790" s="153">
        <v>4.04487751833574E-05</v>
      </c>
      <c r="N790" s="153">
        <v>6.15179863381226E-05</v>
      </c>
      <c r="O790" s="153">
        <v>3.09974068466599E-05</v>
      </c>
      <c r="P790" s="153">
        <v>2.58122132392775E-05</v>
      </c>
      <c r="Q790" s="153">
        <v>3.18995911055304E-05</v>
      </c>
      <c r="R790" s="153">
        <v>3.93885486396919E-05</v>
      </c>
    </row>
    <row r="791" spans="1:18" ht="12.75">
      <c r="A791" s="151">
        <v>4.77018263609352E-05</v>
      </c>
      <c r="B791" s="151">
        <v>4.77018256788142E-05</v>
      </c>
      <c r="C791" s="151">
        <v>4.77018267019957E-05</v>
      </c>
      <c r="D791" s="14" t="s">
        <v>2840</v>
      </c>
      <c r="E791" s="14" t="s">
        <v>2841</v>
      </c>
      <c r="F791" s="14" t="s">
        <v>2842</v>
      </c>
      <c r="G791" s="153">
        <v>4.77018263609352E-05</v>
      </c>
      <c r="H791" s="153">
        <v>4.03132194151112E-05</v>
      </c>
      <c r="I791" s="153">
        <v>4.0448775735058E-05</v>
      </c>
      <c r="J791" s="153">
        <v>6.15179869782878E-05</v>
      </c>
      <c r="K791" s="153">
        <v>4.77018265883089E-05</v>
      </c>
      <c r="L791" s="153">
        <v>4.03132205519796E-05</v>
      </c>
      <c r="M791" s="153">
        <v>4.04487751666238E-05</v>
      </c>
      <c r="N791" s="153">
        <v>6.15179862961667E-05</v>
      </c>
      <c r="O791" s="153">
        <v>3.09974068386509E-05</v>
      </c>
      <c r="P791" s="153">
        <v>2.58122131526761E-05</v>
      </c>
      <c r="Q791" s="153">
        <v>3.18995911356978E-05</v>
      </c>
      <c r="R791" s="153">
        <v>3.93885486573708E-05</v>
      </c>
    </row>
    <row r="792" spans="1:18" ht="12.75">
      <c r="A792" s="14">
        <v>0</v>
      </c>
      <c r="B792" s="14">
        <v>0</v>
      </c>
      <c r="C792" s="14">
        <v>0</v>
      </c>
      <c r="D792" s="14" t="s">
        <v>2845</v>
      </c>
      <c r="F792" s="14" t="s">
        <v>2846</v>
      </c>
      <c r="G792" s="153">
        <v>0</v>
      </c>
      <c r="H792" s="153">
        <v>0</v>
      </c>
      <c r="I792" s="153">
        <v>0</v>
      </c>
      <c r="J792" s="153">
        <v>0</v>
      </c>
      <c r="K792" s="153">
        <v>0</v>
      </c>
      <c r="L792" s="153">
        <v>0</v>
      </c>
      <c r="M792" s="153">
        <v>0</v>
      </c>
      <c r="N792" s="153">
        <v>0</v>
      </c>
      <c r="O792" s="153">
        <v>0</v>
      </c>
      <c r="P792" s="153">
        <v>0</v>
      </c>
      <c r="Q792" s="153">
        <v>0</v>
      </c>
      <c r="R792" s="153">
        <v>0</v>
      </c>
    </row>
    <row r="793" spans="1:18" ht="12.75">
      <c r="A793" s="14">
        <v>0</v>
      </c>
      <c r="B793" s="14">
        <v>0</v>
      </c>
      <c r="C793" s="14">
        <v>0</v>
      </c>
      <c r="D793" s="14" t="s">
        <v>2847</v>
      </c>
      <c r="F793" s="14" t="s">
        <v>2848</v>
      </c>
      <c r="G793" s="153">
        <v>0</v>
      </c>
      <c r="H793" s="153">
        <v>0</v>
      </c>
      <c r="I793" s="153">
        <v>0</v>
      </c>
      <c r="J793" s="153">
        <v>0</v>
      </c>
      <c r="K793" s="153">
        <v>0</v>
      </c>
      <c r="L793" s="153">
        <v>0</v>
      </c>
      <c r="M793" s="153">
        <v>0</v>
      </c>
      <c r="N793" s="153">
        <v>0</v>
      </c>
      <c r="O793" s="153">
        <v>0</v>
      </c>
      <c r="P793" s="153">
        <v>0</v>
      </c>
      <c r="Q793" s="153">
        <v>0</v>
      </c>
      <c r="R793" s="153">
        <v>0</v>
      </c>
    </row>
    <row r="794" spans="1:18" ht="12.75">
      <c r="A794" s="14">
        <v>0</v>
      </c>
      <c r="B794" s="14">
        <v>0</v>
      </c>
      <c r="C794" s="14">
        <v>0</v>
      </c>
      <c r="D794" s="14" t="s">
        <v>2849</v>
      </c>
      <c r="F794" s="14" t="s">
        <v>2850</v>
      </c>
      <c r="G794" s="153">
        <v>0</v>
      </c>
      <c r="H794" s="153">
        <v>0</v>
      </c>
      <c r="I794" s="153">
        <v>0</v>
      </c>
      <c r="J794" s="153">
        <v>0</v>
      </c>
      <c r="K794" s="153">
        <v>0</v>
      </c>
      <c r="L794" s="153">
        <v>0</v>
      </c>
      <c r="M794" s="153">
        <v>0</v>
      </c>
      <c r="N794" s="153">
        <v>0</v>
      </c>
      <c r="O794" s="153">
        <v>0</v>
      </c>
      <c r="P794" s="153">
        <v>0</v>
      </c>
      <c r="Q794" s="153">
        <v>0</v>
      </c>
      <c r="R794" s="153">
        <v>0</v>
      </c>
    </row>
    <row r="795" spans="1:18" ht="12.75">
      <c r="A795" s="14">
        <v>0</v>
      </c>
      <c r="B795" s="14">
        <v>0</v>
      </c>
      <c r="C795" s="14">
        <v>0</v>
      </c>
      <c r="D795" s="14" t="s">
        <v>2852</v>
      </c>
      <c r="E795" s="14" t="s">
        <v>2853</v>
      </c>
      <c r="F795" s="14" t="s">
        <v>2854</v>
      </c>
      <c r="G795" s="153">
        <v>0</v>
      </c>
      <c r="H795" s="153">
        <v>0</v>
      </c>
      <c r="I795" s="153">
        <v>0</v>
      </c>
      <c r="J795" s="153">
        <v>0</v>
      </c>
      <c r="K795" s="153">
        <v>0</v>
      </c>
      <c r="L795" s="153">
        <v>0</v>
      </c>
      <c r="M795" s="153">
        <v>0</v>
      </c>
      <c r="N795" s="153">
        <v>0</v>
      </c>
      <c r="O795" s="153">
        <v>0</v>
      </c>
      <c r="P795" s="153">
        <v>0</v>
      </c>
      <c r="Q795" s="153">
        <v>0</v>
      </c>
      <c r="R795" s="153">
        <v>0</v>
      </c>
    </row>
    <row r="796" spans="1:18" ht="12.75">
      <c r="A796" s="14">
        <v>0</v>
      </c>
      <c r="B796" s="14">
        <v>0</v>
      </c>
      <c r="C796" s="14">
        <v>0</v>
      </c>
      <c r="D796" s="14" t="s">
        <v>2856</v>
      </c>
      <c r="E796" s="14" t="s">
        <v>324</v>
      </c>
      <c r="F796" s="14" t="s">
        <v>2857</v>
      </c>
      <c r="G796" s="153">
        <v>0</v>
      </c>
      <c r="H796" s="153">
        <v>0</v>
      </c>
      <c r="I796" s="153">
        <v>0</v>
      </c>
      <c r="J796" s="153">
        <v>0</v>
      </c>
      <c r="K796" s="153">
        <v>0</v>
      </c>
      <c r="L796" s="153">
        <v>0</v>
      </c>
      <c r="M796" s="153">
        <v>0</v>
      </c>
      <c r="N796" s="153">
        <v>0</v>
      </c>
      <c r="O796" s="153">
        <v>0</v>
      </c>
      <c r="P796" s="153">
        <v>0</v>
      </c>
      <c r="Q796" s="153">
        <v>0</v>
      </c>
      <c r="R796" s="153">
        <v>0</v>
      </c>
    </row>
    <row r="797" spans="1:18" ht="12.75">
      <c r="A797" s="151">
        <v>-4.77018263609352E-05</v>
      </c>
      <c r="B797" s="151">
        <v>-4.77018266610388E-05</v>
      </c>
      <c r="C797" s="151">
        <v>-4.7701825792501E-05</v>
      </c>
      <c r="D797" s="14" t="s">
        <v>2858</v>
      </c>
      <c r="F797" s="14" t="s">
        <v>2859</v>
      </c>
      <c r="G797" s="153">
        <v>-4.77018263609352E-05</v>
      </c>
      <c r="H797" s="153">
        <v>-4.03132194151112E-05</v>
      </c>
      <c r="I797" s="153">
        <v>-4.0448775735058E-05</v>
      </c>
      <c r="J797" s="153">
        <v>-6.15179869782878E-05</v>
      </c>
      <c r="K797" s="153">
        <v>-4.77018265883089E-05</v>
      </c>
      <c r="L797" s="153">
        <v>-4.03132205519796E-05</v>
      </c>
      <c r="M797" s="153">
        <v>-4.04487751666238E-05</v>
      </c>
      <c r="N797" s="153">
        <v>-6.15179862961667E-05</v>
      </c>
      <c r="O797" s="153">
        <v>-3.09974068386509E-05</v>
      </c>
      <c r="P797" s="153">
        <v>-2.58122132663629E-05</v>
      </c>
      <c r="Q797" s="153">
        <v>-3.18995909083241E-05</v>
      </c>
      <c r="R797" s="153">
        <v>-3.93885486573708E-05</v>
      </c>
    </row>
    <row r="798" spans="1:18" ht="12.75">
      <c r="A798" s="14">
        <v>0</v>
      </c>
      <c r="B798" s="14">
        <v>0</v>
      </c>
      <c r="C798" s="14">
        <v>0</v>
      </c>
      <c r="D798" s="14" t="s">
        <v>2860</v>
      </c>
      <c r="F798" s="14" t="s">
        <v>2861</v>
      </c>
      <c r="G798" s="153">
        <v>0</v>
      </c>
      <c r="H798" s="153">
        <v>0</v>
      </c>
      <c r="I798" s="153">
        <v>0</v>
      </c>
      <c r="J798" s="153">
        <v>0</v>
      </c>
      <c r="K798" s="153">
        <v>0</v>
      </c>
      <c r="L798" s="153">
        <v>0</v>
      </c>
      <c r="M798" s="153">
        <v>0</v>
      </c>
      <c r="N798" s="153">
        <v>0</v>
      </c>
      <c r="O798" s="153">
        <v>0</v>
      </c>
      <c r="P798" s="153">
        <v>0</v>
      </c>
      <c r="Q798" s="153">
        <v>0</v>
      </c>
      <c r="R798" s="153">
        <v>0</v>
      </c>
    </row>
    <row r="799" spans="1:18" ht="12.75">
      <c r="A799" s="151">
        <v>4.7701826352432E-05</v>
      </c>
      <c r="B799" s="151">
        <v>4.77018257544147E-05</v>
      </c>
      <c r="C799" s="151">
        <v>4.77018266611018E-05</v>
      </c>
      <c r="D799" s="14" t="s">
        <v>291</v>
      </c>
      <c r="F799" s="14" t="s">
        <v>2862</v>
      </c>
      <c r="G799" s="153">
        <v>4.7701826444492E-05</v>
      </c>
      <c r="H799" s="153">
        <v>4.03132193484054E-05</v>
      </c>
      <c r="I799" s="153">
        <v>4.04487757558795E-05</v>
      </c>
      <c r="J799" s="153">
        <v>6.15179869985422E-05</v>
      </c>
      <c r="K799" s="153">
        <v>4.77018266084971E-05</v>
      </c>
      <c r="L799" s="153">
        <v>4.03132205213316E-05</v>
      </c>
      <c r="M799" s="153">
        <v>4.04487751509248E-05</v>
      </c>
      <c r="N799" s="153">
        <v>6.15179863153555E-05</v>
      </c>
      <c r="O799" s="153">
        <v>3.09974068389521E-05</v>
      </c>
      <c r="P799" s="153">
        <v>2.58122132299824E-05</v>
      </c>
      <c r="Q799" s="153">
        <v>3.18995909967403E-05</v>
      </c>
      <c r="R799" s="153">
        <v>3.93885486446974E-05</v>
      </c>
    </row>
    <row r="800" spans="1:18" ht="12.75">
      <c r="A800" s="151">
        <v>4.77018263609352E-05</v>
      </c>
      <c r="B800" s="151">
        <v>4.7701825792501E-05</v>
      </c>
      <c r="C800" s="151">
        <v>4.77018267019957E-05</v>
      </c>
      <c r="D800" s="14" t="s">
        <v>2863</v>
      </c>
      <c r="E800" s="14" t="s">
        <v>2864</v>
      </c>
      <c r="F800" s="14" t="s">
        <v>2865</v>
      </c>
      <c r="G800" s="153">
        <v>4.77018263609352E-05</v>
      </c>
      <c r="H800" s="153">
        <v>4.03132193014244E-05</v>
      </c>
      <c r="I800" s="153">
        <v>4.0448775735058E-05</v>
      </c>
      <c r="J800" s="153">
        <v>6.15179869782878E-05</v>
      </c>
      <c r="K800" s="153">
        <v>4.77018265883089E-05</v>
      </c>
      <c r="L800" s="153">
        <v>4.03132205519796E-05</v>
      </c>
      <c r="M800" s="153">
        <v>4.04487751666238E-05</v>
      </c>
      <c r="N800" s="153">
        <v>6.15179862961667E-05</v>
      </c>
      <c r="O800" s="153">
        <v>3.09974068386509E-05</v>
      </c>
      <c r="P800" s="153">
        <v>2.58122131526761E-05</v>
      </c>
      <c r="Q800" s="153">
        <v>3.18995909083241E-05</v>
      </c>
      <c r="R800" s="153">
        <v>3.93885486573708E-05</v>
      </c>
    </row>
    <row r="801" spans="1:18" ht="12.75">
      <c r="A801" s="151">
        <v>4.77018263648835E-05</v>
      </c>
      <c r="B801" s="151">
        <v>4.77018257544203E-05</v>
      </c>
      <c r="C801" s="151">
        <v>4.77018266610445E-05</v>
      </c>
      <c r="D801" s="14" t="s">
        <v>2867</v>
      </c>
      <c r="E801" s="14" t="s">
        <v>2868</v>
      </c>
      <c r="F801" s="14" t="s">
        <v>2869</v>
      </c>
      <c r="G801" s="153">
        <v>4.77018264617693E-05</v>
      </c>
      <c r="H801" s="153">
        <v>4.03132193303131E-05</v>
      </c>
      <c r="I801" s="153">
        <v>4.04487757774813E-05</v>
      </c>
      <c r="J801" s="153">
        <v>6.15179869399366E-05</v>
      </c>
      <c r="K801" s="153">
        <v>4.77018265084923E-05</v>
      </c>
      <c r="L801" s="153">
        <v>4.03132204655265E-05</v>
      </c>
      <c r="M801" s="153">
        <v>4.04487751604956E-05</v>
      </c>
      <c r="N801" s="153">
        <v>6.15179863194821E-05</v>
      </c>
      <c r="O801" s="153">
        <v>3.09974068276493E-05</v>
      </c>
      <c r="P801" s="153">
        <v>2.581221319402E-05</v>
      </c>
      <c r="Q801" s="153">
        <v>3.1899591035494E-05</v>
      </c>
      <c r="R801" s="153">
        <v>3.93885486626226E-05</v>
      </c>
    </row>
    <row r="802" spans="1:18" ht="12.75">
      <c r="A802" s="151">
        <v>4.77018472793133E-05</v>
      </c>
      <c r="B802" s="151">
        <v>4.7701825792501E-05</v>
      </c>
      <c r="C802" s="14">
        <v>982.464757044418</v>
      </c>
      <c r="D802" s="14" t="s">
        <v>2871</v>
      </c>
      <c r="E802" s="14" t="s">
        <v>2872</v>
      </c>
      <c r="F802" s="14" t="s">
        <v>2873</v>
      </c>
      <c r="G802" s="153">
        <v>4.77018272704299E-05</v>
      </c>
      <c r="H802" s="153">
        <v>4.03132246447057E-05</v>
      </c>
      <c r="I802" s="153">
        <v>4.04487772129869E-05</v>
      </c>
      <c r="J802" s="153">
        <v>6.15179905025797E-05</v>
      </c>
      <c r="K802" s="153">
        <v>4.77018644460258E-05</v>
      </c>
      <c r="L802" s="153">
        <v>4.03132448809628E-05</v>
      </c>
      <c r="M802" s="153">
        <v>4.0448812114846E-05</v>
      </c>
      <c r="N802" s="153">
        <v>6.15180433669593E-05</v>
      </c>
      <c r="O802" s="153">
        <v>3.09974068386509E-05</v>
      </c>
      <c r="P802" s="153">
        <v>2.58122131526761E-05</v>
      </c>
      <c r="Q802" s="153">
        <v>3.18995907946373E-05</v>
      </c>
      <c r="R802" s="153">
        <v>3.93885486573708E-05</v>
      </c>
    </row>
    <row r="803" spans="1:18" ht="12.75">
      <c r="A803" s="14">
        <v>0.00212565154583899</v>
      </c>
      <c r="B803" s="14">
        <v>0.00100266580579955</v>
      </c>
      <c r="C803" s="14">
        <v>982.4668349941</v>
      </c>
      <c r="D803" s="14" t="s">
        <v>2876</v>
      </c>
      <c r="F803" s="14" t="s">
        <v>2877</v>
      </c>
      <c r="G803" s="153">
        <v>0.0021256515500454</v>
      </c>
      <c r="H803" s="153">
        <v>0.00193155491854213</v>
      </c>
      <c r="I803" s="153">
        <v>0.00146118008285611</v>
      </c>
      <c r="J803" s="153">
        <v>0.00193115568265511</v>
      </c>
      <c r="K803" s="153">
        <v>0.00212565153685773</v>
      </c>
      <c r="L803" s="153">
        <v>0.00193155491194829</v>
      </c>
      <c r="M803" s="153">
        <v>0.00146118006944107</v>
      </c>
      <c r="N803" s="153">
        <v>0.00193115566480628</v>
      </c>
      <c r="O803" s="153">
        <v>0.00065154821663782</v>
      </c>
      <c r="P803" s="153">
        <v>0.000747195653275412</v>
      </c>
      <c r="Q803" s="153">
        <v>0.000645244792394805</v>
      </c>
      <c r="R803" s="153">
        <v>0.000747024200450141</v>
      </c>
    </row>
    <row r="804" spans="1:18" ht="12.75">
      <c r="A804" s="151">
        <v>-1.15665462772085E-05</v>
      </c>
      <c r="B804" s="14">
        <v>-491.232366237865</v>
      </c>
      <c r="C804" s="14">
        <v>491.232381281214</v>
      </c>
      <c r="D804" s="14" t="s">
        <v>2878</v>
      </c>
      <c r="F804" s="14" t="s">
        <v>2879</v>
      </c>
      <c r="G804" s="153">
        <v>-1.15665727662417E-05</v>
      </c>
      <c r="H804" s="153">
        <v>-9.75791715518426E-06</v>
      </c>
      <c r="I804" s="153">
        <v>-9.79072899554012E-06</v>
      </c>
      <c r="J804" s="153">
        <v>-9.75589955487521E-06</v>
      </c>
      <c r="K804" s="153">
        <v>-1.15665268367592E-05</v>
      </c>
      <c r="L804" s="153">
        <v>-9.75788464074867E-06</v>
      </c>
      <c r="M804" s="153">
        <v>-9.790682838684E-06</v>
      </c>
      <c r="N804" s="153">
        <v>-9.75582292994659E-06</v>
      </c>
      <c r="O804" s="153">
        <v>1.72915523535266E-05</v>
      </c>
      <c r="P804" s="153">
        <v>1.44018565606529E-05</v>
      </c>
      <c r="Q804" s="153">
        <v>1.77982938112108E-05</v>
      </c>
      <c r="R804" s="153">
        <v>2.28195521003726E-05</v>
      </c>
    </row>
    <row r="805" spans="1:18" ht="12.75">
      <c r="A805" s="151">
        <v>8.49095280750475E-12</v>
      </c>
      <c r="B805" s="14">
        <v>0</v>
      </c>
      <c r="C805" s="14">
        <v>982.464709342601</v>
      </c>
      <c r="D805" s="14" t="s">
        <v>2880</v>
      </c>
      <c r="F805" s="14" t="s">
        <v>2881</v>
      </c>
      <c r="G805" s="153">
        <v>3.6936618061613E-13</v>
      </c>
      <c r="H805" s="153">
        <v>2.1678653810392E-12</v>
      </c>
      <c r="I805" s="153">
        <v>6.23256475128685E-13</v>
      </c>
      <c r="J805" s="153">
        <v>1.41724894627132E-12</v>
      </c>
      <c r="K805" s="153">
        <v>1.53041577294163E-11</v>
      </c>
      <c r="L805" s="153">
        <v>9.84388404264447E-12</v>
      </c>
      <c r="M805" s="153">
        <v>1.48861897579511E-11</v>
      </c>
      <c r="N805" s="153">
        <v>2.30092813348259E-11</v>
      </c>
      <c r="O805" s="153">
        <v>1.27024324753112E-15</v>
      </c>
      <c r="P805" s="153">
        <v>2.87414546020358E-16</v>
      </c>
      <c r="Q805" s="153">
        <v>1.09822878035431E-15</v>
      </c>
      <c r="R805" s="153">
        <v>2.40266261041325E-16</v>
      </c>
    </row>
    <row r="806" spans="1:18" ht="12.75">
      <c r="A806" s="151">
        <v>8.49606317367151E-12</v>
      </c>
      <c r="B806" s="14">
        <v>0</v>
      </c>
      <c r="C806" s="14">
        <v>982.4647093426</v>
      </c>
      <c r="D806" s="14" t="s">
        <v>2884</v>
      </c>
      <c r="F806" s="14" t="s">
        <v>2885</v>
      </c>
      <c r="G806" s="153">
        <v>3.69417833210288E-13</v>
      </c>
      <c r="H806" s="153">
        <v>2.16956129330697E-12</v>
      </c>
      <c r="I806" s="153">
        <v>6.24455903485529E-13</v>
      </c>
      <c r="J806" s="153">
        <v>1.41802009295633E-12</v>
      </c>
      <c r="K806" s="153">
        <v>1.5312058212065E-11</v>
      </c>
      <c r="L806" s="153">
        <v>9.84855028617683E-12</v>
      </c>
      <c r="M806" s="153">
        <v>1.48909451765998E-11</v>
      </c>
      <c r="N806" s="153">
        <v>2.30158639962252E-11</v>
      </c>
      <c r="O806" s="153">
        <v>1.27024324973626E-15</v>
      </c>
      <c r="P806" s="153">
        <v>2.87416155080545E-16</v>
      </c>
      <c r="Q806" s="153">
        <v>1.09822887983598E-15</v>
      </c>
      <c r="R806" s="153">
        <v>2.4026670250895E-16</v>
      </c>
    </row>
    <row r="807" spans="1:18" ht="12.75">
      <c r="A807" s="151">
        <v>5.2142610422481E-12</v>
      </c>
      <c r="B807" s="14">
        <v>0</v>
      </c>
      <c r="C807" s="14">
        <v>491.232354671287</v>
      </c>
      <c r="D807" s="14" t="s">
        <v>294</v>
      </c>
      <c r="F807" s="14" t="s">
        <v>2886</v>
      </c>
      <c r="G807" s="153">
        <v>1.41851212710961E-13</v>
      </c>
      <c r="H807" s="153">
        <v>1.35004070983881E-12</v>
      </c>
      <c r="I807" s="153">
        <v>3.58719328588189E-13</v>
      </c>
      <c r="J807" s="153">
        <v>8.12072152939635E-13</v>
      </c>
      <c r="K807" s="153">
        <v>8.34092282742952E-12</v>
      </c>
      <c r="L807" s="153">
        <v>5.18354608511214E-12</v>
      </c>
      <c r="M807" s="153">
        <v>8.20456980031822E-12</v>
      </c>
      <c r="N807" s="153">
        <v>1.28694928017039E-11</v>
      </c>
      <c r="O807" s="153">
        <v>1.26901389870307E-15</v>
      </c>
      <c r="P807" s="153">
        <v>2.87203999059329E-16</v>
      </c>
      <c r="Q807" s="153">
        <v>1.09698375333697E-15</v>
      </c>
      <c r="R807" s="153">
        <v>2.40146399905534E-16</v>
      </c>
    </row>
    <row r="808" spans="1:18" ht="12.75">
      <c r="A808" s="151">
        <v>1.15665461635217E-05</v>
      </c>
      <c r="B808" s="14">
        <v>-491.23238128123</v>
      </c>
      <c r="C808" s="14">
        <v>491.232366237868</v>
      </c>
      <c r="D808" s="14" t="s">
        <v>2887</v>
      </c>
      <c r="F808" s="14" t="s">
        <v>2888</v>
      </c>
      <c r="G808" s="153">
        <v>1.15665727662417E-05</v>
      </c>
      <c r="H808" s="153">
        <v>9.75791704149742E-06</v>
      </c>
      <c r="I808" s="153">
        <v>9.79072899554012E-06</v>
      </c>
      <c r="J808" s="153">
        <v>9.75589955487521E-06</v>
      </c>
      <c r="K808" s="153">
        <v>1.15665268367592E-05</v>
      </c>
      <c r="L808" s="153">
        <v>9.75788452706183E-06</v>
      </c>
      <c r="M808" s="153">
        <v>9.790682838684E-06</v>
      </c>
      <c r="N808" s="153">
        <v>9.75582315732026E-06</v>
      </c>
      <c r="O808" s="153">
        <v>-1.72915524672134E-05</v>
      </c>
      <c r="P808" s="153">
        <v>-1.44018564469661E-05</v>
      </c>
      <c r="Q808" s="153">
        <v>-1.77982942659582E-05</v>
      </c>
      <c r="R808" s="153">
        <v>-2.28195521003726E-05</v>
      </c>
    </row>
    <row r="809" spans="1:18" ht="12.75">
      <c r="A809" s="151">
        <v>3.81764751595171E-05</v>
      </c>
      <c r="B809" s="14">
        <v>0</v>
      </c>
      <c r="C809" s="14">
        <v>491.2323928478</v>
      </c>
      <c r="D809" s="14" t="s">
        <v>2890</v>
      </c>
      <c r="E809" s="14" t="s">
        <v>2891</v>
      </c>
      <c r="F809" s="14" t="s">
        <v>2892</v>
      </c>
      <c r="G809" s="153">
        <v>3.81764964168697E-05</v>
      </c>
      <c r="H809" s="153">
        <v>3.22505729666533E-05</v>
      </c>
      <c r="I809" s="153">
        <v>3.23590174323125E-05</v>
      </c>
      <c r="J809" s="153">
        <v>4.53960279620545E-05</v>
      </c>
      <c r="K809" s="153">
        <v>3.81764588641174E-05</v>
      </c>
      <c r="L809" s="153">
        <v>3.22505450317504E-05</v>
      </c>
      <c r="M809" s="153">
        <v>3.23589791695027E-05</v>
      </c>
      <c r="N809" s="153">
        <v>4.53959635433137E-05</v>
      </c>
      <c r="O809" s="153">
        <v>1.27240981496484E-15</v>
      </c>
      <c r="P809" s="153">
        <v>2.88765620334246E-16</v>
      </c>
      <c r="Q809" s="153">
        <v>1.10064629689322E-15</v>
      </c>
      <c r="R809" s="153">
        <v>2.39210497116407E-16</v>
      </c>
    </row>
    <row r="810" spans="1:18" ht="12.75">
      <c r="A810" s="151">
        <v>8.25572301341038E-12</v>
      </c>
      <c r="B810" s="14">
        <v>0</v>
      </c>
      <c r="C810" s="14">
        <v>982.464709342598</v>
      </c>
      <c r="D810" s="14" t="s">
        <v>2894</v>
      </c>
      <c r="F810" s="14" t="s">
        <v>2895</v>
      </c>
      <c r="G810" s="153">
        <v>3.69053387839534E-13</v>
      </c>
      <c r="H810" s="153">
        <v>2.14926902896874E-12</v>
      </c>
      <c r="I810" s="153">
        <v>6.02506249362024E-13</v>
      </c>
      <c r="J810" s="153">
        <v>1.41091814948024E-12</v>
      </c>
      <c r="K810" s="153">
        <v>1.50543403811158E-11</v>
      </c>
      <c r="L810" s="153">
        <v>9.69041909210008E-12</v>
      </c>
      <c r="M810" s="153">
        <v>1.46816023572075E-11</v>
      </c>
      <c r="N810" s="153">
        <v>2.26965666816004E-11</v>
      </c>
      <c r="O810" s="153">
        <v>1.27045870445863E-15</v>
      </c>
      <c r="P810" s="153">
        <v>2.87430283349871E-16</v>
      </c>
      <c r="Q810" s="153">
        <v>1.09844415772094E-15</v>
      </c>
      <c r="R810" s="153">
        <v>2.4027976775378E-16</v>
      </c>
    </row>
    <row r="811" spans="1:18" ht="12.75">
      <c r="A811" s="151">
        <v>1.57563518275382E-10</v>
      </c>
      <c r="B811" s="14">
        <v>0</v>
      </c>
      <c r="C811" s="14">
        <v>984.622551282403</v>
      </c>
      <c r="D811" s="14" t="s">
        <v>2897</v>
      </c>
      <c r="F811" s="14" t="s">
        <v>2898</v>
      </c>
      <c r="G811" s="153">
        <v>4.57317298020154E-09</v>
      </c>
      <c r="H811" s="153">
        <v>0.00254705587977454</v>
      </c>
      <c r="I811" s="153">
        <v>0.00324859602548712</v>
      </c>
      <c r="J811" s="153">
        <v>0.00250668800066085</v>
      </c>
      <c r="K811" s="153">
        <v>4.22524373797118E-10</v>
      </c>
      <c r="L811" s="153">
        <v>2.84113378197281E-10</v>
      </c>
      <c r="M811" s="153">
        <v>4.03682054109307E-10</v>
      </c>
      <c r="N811" s="153">
        <v>6.23499256320324E-10</v>
      </c>
      <c r="O811" s="153">
        <v>1.27157521925426E-15</v>
      </c>
      <c r="P811" s="153">
        <v>2.88159366505349E-16</v>
      </c>
      <c r="Q811" s="153">
        <v>1.09981003995419E-15</v>
      </c>
      <c r="R811" s="153">
        <v>2.39622306881251E-16</v>
      </c>
    </row>
    <row r="812" spans="1:18" ht="12.75">
      <c r="A812" s="151">
        <v>8.2586322042709E-12</v>
      </c>
      <c r="B812" s="14">
        <v>0</v>
      </c>
      <c r="C812" s="14">
        <v>982.464709342599</v>
      </c>
      <c r="D812" s="14" t="s">
        <v>2900</v>
      </c>
      <c r="F812" s="14" t="s">
        <v>2901</v>
      </c>
      <c r="G812" s="153">
        <v>3.69213660675007E-13</v>
      </c>
      <c r="H812" s="153">
        <v>2.15467916622789E-12</v>
      </c>
      <c r="I812" s="153">
        <v>6.06291737452185E-13</v>
      </c>
      <c r="J812" s="153">
        <v>1.41337014714901E-12</v>
      </c>
      <c r="K812" s="153">
        <v>1.5078421519393E-11</v>
      </c>
      <c r="L812" s="153">
        <v>9.70439684062633E-12</v>
      </c>
      <c r="M812" s="153">
        <v>1.46958191576371E-11</v>
      </c>
      <c r="N812" s="153">
        <v>2.27164617801151E-11</v>
      </c>
      <c r="O812" s="153">
        <v>1.2704587001829E-15</v>
      </c>
      <c r="P812" s="153">
        <v>2.87435654166285E-16</v>
      </c>
      <c r="Q812" s="153">
        <v>1.09844447980667E-15</v>
      </c>
      <c r="R812" s="153">
        <v>2.40281240470784E-16</v>
      </c>
    </row>
    <row r="813" spans="1:18" ht="12.75">
      <c r="A813" s="151">
        <v>8.12642923590735E-12</v>
      </c>
      <c r="B813" s="14">
        <v>0</v>
      </c>
      <c r="C813" s="14">
        <v>982.464709342608</v>
      </c>
      <c r="D813" s="14" t="s">
        <v>2903</v>
      </c>
      <c r="F813" s="14" t="s">
        <v>2904</v>
      </c>
      <c r="G813" s="153">
        <v>3.65472256461299E-13</v>
      </c>
      <c r="H813" s="153">
        <v>2.07369987334899E-12</v>
      </c>
      <c r="I813" s="153">
        <v>5.41599051080236E-13</v>
      </c>
      <c r="J813" s="153">
        <v>1.38326444103424E-12</v>
      </c>
      <c r="K813" s="153">
        <v>1.466344013047E-11</v>
      </c>
      <c r="L813" s="153">
        <v>9.43347396927956E-12</v>
      </c>
      <c r="M813" s="153">
        <v>1.44599982625026E-11</v>
      </c>
      <c r="N813" s="153">
        <v>2.23224747734145E-11</v>
      </c>
      <c r="O813" s="153">
        <v>1.27050402069891E-15</v>
      </c>
      <c r="P813" s="153">
        <v>2.87416463638509E-16</v>
      </c>
      <c r="Q813" s="153">
        <v>1.09848240434029E-15</v>
      </c>
      <c r="R813" s="153">
        <v>2.40271232859407E-16</v>
      </c>
    </row>
    <row r="814" spans="1:18" ht="12.75">
      <c r="A814" s="151">
        <v>8.26323039252733E-12</v>
      </c>
      <c r="B814" s="14">
        <v>0</v>
      </c>
      <c r="C814" s="14">
        <v>982.464709342589</v>
      </c>
      <c r="D814" s="14" t="s">
        <v>2906</v>
      </c>
      <c r="F814" s="14" t="s">
        <v>2907</v>
      </c>
      <c r="G814" s="153">
        <v>3.69239754905308E-13</v>
      </c>
      <c r="H814" s="153">
        <v>2.15555665268237E-12</v>
      </c>
      <c r="I814" s="153">
        <v>6.06898026266575E-13</v>
      </c>
      <c r="J814" s="153">
        <v>1.41377143500156E-12</v>
      </c>
      <c r="K814" s="153">
        <v>1.50826558797645E-11</v>
      </c>
      <c r="L814" s="153">
        <v>9.70689735626074E-12</v>
      </c>
      <c r="M814" s="153">
        <v>1.46983697092511E-11</v>
      </c>
      <c r="N814" s="153">
        <v>2.27199519481592E-11</v>
      </c>
      <c r="O814" s="153">
        <v>1.27045870234449E-15</v>
      </c>
      <c r="P814" s="153">
        <v>2.8743662832166E-16</v>
      </c>
      <c r="Q814" s="153">
        <v>1.09844454103056E-15</v>
      </c>
      <c r="R814" s="153">
        <v>2.40281507818676E-16</v>
      </c>
    </row>
    <row r="815" spans="1:18" ht="12.75">
      <c r="A815" s="151">
        <v>8.1361397947715E-12</v>
      </c>
      <c r="B815" s="14">
        <v>0</v>
      </c>
      <c r="C815" s="14">
        <v>982.464709342599</v>
      </c>
      <c r="D815" s="14" t="s">
        <v>2909</v>
      </c>
      <c r="F815" s="14" t="s">
        <v>2910</v>
      </c>
      <c r="G815" s="153">
        <v>3.38956373786424E-13</v>
      </c>
      <c r="H815" s="153">
        <v>2.0843494450788E-12</v>
      </c>
      <c r="I815" s="153">
        <v>5.59441426565826E-13</v>
      </c>
      <c r="J815" s="153">
        <v>1.38174259827879E-12</v>
      </c>
      <c r="K815" s="153">
        <v>1.4778861050318E-11</v>
      </c>
      <c r="L815" s="153">
        <v>9.5311411388784E-12</v>
      </c>
      <c r="M815" s="153">
        <v>1.45162204374322E-11</v>
      </c>
      <c r="N815" s="153">
        <v>2.24416694814917E-11</v>
      </c>
      <c r="O815" s="153">
        <v>1.27162349944293E-15</v>
      </c>
      <c r="P815" s="153">
        <v>2.87526635428852E-16</v>
      </c>
      <c r="Q815" s="153">
        <v>1.09830113960957E-15</v>
      </c>
      <c r="R815" s="153">
        <v>2.40261320472122E-16</v>
      </c>
    </row>
    <row r="816" spans="1:18" ht="12.75">
      <c r="A816" s="151">
        <v>8.25072299151818E-12</v>
      </c>
      <c r="B816" s="14">
        <v>0</v>
      </c>
      <c r="C816" s="14">
        <v>982.464709342575</v>
      </c>
      <c r="D816" s="14" t="s">
        <v>2912</v>
      </c>
      <c r="F816" s="14" t="s">
        <v>2913</v>
      </c>
      <c r="G816" s="153">
        <v>3.69099564750922E-13</v>
      </c>
      <c r="H816" s="153">
        <v>2.15148213154798E-12</v>
      </c>
      <c r="I816" s="153">
        <v>6.04112974988287E-13</v>
      </c>
      <c r="J816" s="153">
        <v>1.41189736881542E-12</v>
      </c>
      <c r="K816" s="153">
        <v>1.50644104205204E-11</v>
      </c>
      <c r="L816" s="153">
        <v>9.69626986156856E-12</v>
      </c>
      <c r="M816" s="153">
        <v>1.46875256268451E-11</v>
      </c>
      <c r="N816" s="153">
        <v>2.27045942009835E-11</v>
      </c>
      <c r="O816" s="153">
        <v>1.27045860803296E-15</v>
      </c>
      <c r="P816" s="153">
        <v>2.87432470066919E-16</v>
      </c>
      <c r="Q816" s="153">
        <v>1.09844418834077E-15</v>
      </c>
      <c r="R816" s="153">
        <v>2.40280362824247E-16</v>
      </c>
    </row>
    <row r="817" spans="1:18" ht="12.75">
      <c r="A817" s="151">
        <v>8.2694189285667E-12</v>
      </c>
      <c r="B817" s="14">
        <v>0</v>
      </c>
      <c r="C817" s="14">
        <v>982.464709342603</v>
      </c>
      <c r="D817" s="14" t="s">
        <v>2915</v>
      </c>
      <c r="F817" s="14" t="s">
        <v>2916</v>
      </c>
      <c r="G817" s="153">
        <v>3.70308548668399E-13</v>
      </c>
      <c r="H817" s="153">
        <v>2.15900348422594E-12</v>
      </c>
      <c r="I817" s="153">
        <v>6.10862565031397E-13</v>
      </c>
      <c r="J817" s="153">
        <v>1.41567719223948E-12</v>
      </c>
      <c r="K817" s="153">
        <v>1.51063384100988E-11</v>
      </c>
      <c r="L817" s="153">
        <v>9.72740713527074E-12</v>
      </c>
      <c r="M817" s="153">
        <v>1.47145940047822E-11</v>
      </c>
      <c r="N817" s="153">
        <v>2.27468705769221E-11</v>
      </c>
      <c r="O817" s="153">
        <v>1.27045824716988E-15</v>
      </c>
      <c r="P817" s="153">
        <v>2.87433723911048E-16</v>
      </c>
      <c r="Q817" s="153">
        <v>1.09844221983035E-15</v>
      </c>
      <c r="R817" s="153">
        <v>2.40280691285638E-16</v>
      </c>
    </row>
    <row r="818" spans="1:18" ht="12.75">
      <c r="A818" s="151">
        <v>5.79810373166743E-12</v>
      </c>
      <c r="B818" s="14">
        <v>0</v>
      </c>
      <c r="C818" s="14">
        <v>982.464709342582</v>
      </c>
      <c r="D818" s="14" t="s">
        <v>2918</v>
      </c>
      <c r="F818" s="14" t="s">
        <v>2919</v>
      </c>
      <c r="G818" s="153">
        <v>2.74375852452997E-13</v>
      </c>
      <c r="H818" s="153">
        <v>7.36433359637132E-12</v>
      </c>
      <c r="I818" s="153">
        <v>4.88541212311582E-13</v>
      </c>
      <c r="J818" s="153">
        <v>1.86366942842917E-12</v>
      </c>
      <c r="K818" s="153">
        <v>1.7438041553133E-11</v>
      </c>
      <c r="L818" s="153">
        <v>1.13291685893118E-11</v>
      </c>
      <c r="M818" s="153">
        <v>1.42107814958969E-11</v>
      </c>
      <c r="N818" s="153">
        <v>1.61248677192397E-11</v>
      </c>
      <c r="O818" s="153">
        <v>1.34975004934177E-15</v>
      </c>
      <c r="P818" s="153">
        <v>2.95025363841378E-16</v>
      </c>
      <c r="Q818" s="153">
        <v>1.1042427882587E-15</v>
      </c>
      <c r="R818" s="153">
        <v>2.30645469077444E-16</v>
      </c>
    </row>
    <row r="819" spans="1:18" ht="12.75">
      <c r="A819" s="151">
        <v>7.1703927516992E-12</v>
      </c>
      <c r="B819" s="14">
        <v>0</v>
      </c>
      <c r="C819" s="14">
        <v>982.464709342582</v>
      </c>
      <c r="D819" s="14" t="s">
        <v>2921</v>
      </c>
      <c r="F819" s="14" t="s">
        <v>2922</v>
      </c>
      <c r="G819" s="153">
        <v>2.74156045999833E-13</v>
      </c>
      <c r="H819" s="153">
        <v>3.13618084425826E-12</v>
      </c>
      <c r="I819" s="153">
        <v>5.24123870659649E-13</v>
      </c>
      <c r="J819" s="153">
        <v>1.40952046800187E-12</v>
      </c>
      <c r="K819" s="153">
        <v>1.54184426572045E-11</v>
      </c>
      <c r="L819" s="153">
        <v>9.47991865933175E-12</v>
      </c>
      <c r="M819" s="153">
        <v>1.43241898022999E-11</v>
      </c>
      <c r="N819" s="153">
        <v>2.05181302746178E-11</v>
      </c>
      <c r="O819" s="153">
        <v>1.28113673878178E-15</v>
      </c>
      <c r="P819" s="153">
        <v>2.87714810384625E-16</v>
      </c>
      <c r="Q819" s="153">
        <v>1.09890482608127E-15</v>
      </c>
      <c r="R819" s="153">
        <v>2.40189047869578E-16</v>
      </c>
    </row>
    <row r="820" spans="1:18" ht="12.75">
      <c r="A820" s="151">
        <v>8.49443033987673E-12</v>
      </c>
      <c r="B820" s="14">
        <v>0</v>
      </c>
      <c r="C820" s="14">
        <v>982.464709342565</v>
      </c>
      <c r="D820" s="14" t="s">
        <v>2924</v>
      </c>
      <c r="F820" s="14" t="s">
        <v>2925</v>
      </c>
      <c r="G820" s="153">
        <v>3.69247317171411E-13</v>
      </c>
      <c r="H820" s="153">
        <v>2.16398440119996E-12</v>
      </c>
      <c r="I820" s="153">
        <v>6.20457120702064E-13</v>
      </c>
      <c r="J820" s="153">
        <v>1.41550163404424E-12</v>
      </c>
      <c r="K820" s="153">
        <v>1.52869888072779E-11</v>
      </c>
      <c r="L820" s="153">
        <v>9.83395437199387E-12</v>
      </c>
      <c r="M820" s="153">
        <v>1.48761118323032E-11</v>
      </c>
      <c r="N820" s="153">
        <v>2.29949202374004E-11</v>
      </c>
      <c r="O820" s="153">
        <v>1.27024325198551E-15</v>
      </c>
      <c r="P820" s="153">
        <v>2.87411592324354E-16</v>
      </c>
      <c r="Q820" s="153">
        <v>1.09822860619471E-15</v>
      </c>
      <c r="R820" s="153">
        <v>2.4026545131496E-16</v>
      </c>
    </row>
    <row r="821" spans="1:18" ht="12.75">
      <c r="A821" s="151">
        <v>7.15851938401345E-12</v>
      </c>
      <c r="B821" s="14">
        <v>0</v>
      </c>
      <c r="C821" s="14">
        <v>982.464709342582</v>
      </c>
      <c r="D821" s="14" t="s">
        <v>2927</v>
      </c>
      <c r="F821" s="14" t="s">
        <v>2928</v>
      </c>
      <c r="G821" s="153">
        <v>3.44975813133239E-13</v>
      </c>
      <c r="H821" s="153">
        <v>4.83670348503862E-12</v>
      </c>
      <c r="I821" s="153">
        <v>6.32324961016451E-13</v>
      </c>
      <c r="J821" s="153">
        <v>1.45919960934387E-12</v>
      </c>
      <c r="K821" s="153">
        <v>1.66657166073236E-11</v>
      </c>
      <c r="L821" s="153">
        <v>1.04089629363324E-11</v>
      </c>
      <c r="M821" s="153">
        <v>1.46449669714301E-11</v>
      </c>
      <c r="N821" s="153">
        <v>2.06878623442866E-11</v>
      </c>
      <c r="O821" s="153">
        <v>1.35159305715303E-15</v>
      </c>
      <c r="P821" s="153">
        <v>2.953513766306E-16</v>
      </c>
      <c r="Q821" s="153">
        <v>1.10578203065418E-15</v>
      </c>
      <c r="R821" s="153">
        <v>2.30228125563021E-16</v>
      </c>
    </row>
    <row r="822" spans="1:18" ht="12.75">
      <c r="A822" s="151">
        <v>8.5081552562414E-12</v>
      </c>
      <c r="B822" s="14">
        <v>0</v>
      </c>
      <c r="C822" s="14">
        <v>982.464709342603</v>
      </c>
      <c r="D822" s="14" t="s">
        <v>2929</v>
      </c>
      <c r="F822" s="14" t="s">
        <v>2930</v>
      </c>
      <c r="G822" s="153">
        <v>3.70465470134269E-13</v>
      </c>
      <c r="H822" s="153">
        <v>2.17104015092311E-12</v>
      </c>
      <c r="I822" s="153">
        <v>6.27137832983953E-13</v>
      </c>
      <c r="J822" s="153">
        <v>1.41903755306321E-12</v>
      </c>
      <c r="K822" s="153">
        <v>1.53294341519931E-11</v>
      </c>
      <c r="L822" s="153">
        <v>9.86558740861262E-12</v>
      </c>
      <c r="M822" s="153">
        <v>1.49033562392567E-11</v>
      </c>
      <c r="N822" s="153">
        <v>2.30378655938818E-11</v>
      </c>
      <c r="O822" s="153">
        <v>1.27024279477808E-15</v>
      </c>
      <c r="P822" s="153">
        <v>2.87411844065146E-16</v>
      </c>
      <c r="Q822" s="153">
        <v>1.0982265031274E-15</v>
      </c>
      <c r="R822" s="153">
        <v>2.40265500763493E-16</v>
      </c>
    </row>
    <row r="823" spans="1:18" ht="12.75">
      <c r="A823" s="151">
        <v>8.47774059479108E-12</v>
      </c>
      <c r="B823" s="14">
        <v>0</v>
      </c>
      <c r="C823" s="14">
        <v>982.464709342592</v>
      </c>
      <c r="D823" s="14" t="s">
        <v>2931</v>
      </c>
      <c r="F823" s="14" t="s">
        <v>2932</v>
      </c>
      <c r="G823" s="153">
        <v>3.67790078092381E-13</v>
      </c>
      <c r="H823" s="153">
        <v>2.15194281440872E-12</v>
      </c>
      <c r="I823" s="153">
        <v>6.11068323648762E-13</v>
      </c>
      <c r="J823" s="153">
        <v>1.40907670407417E-12</v>
      </c>
      <c r="K823" s="153">
        <v>1.52240555088378E-11</v>
      </c>
      <c r="L823" s="153">
        <v>9.79096768970096E-12</v>
      </c>
      <c r="M823" s="153">
        <v>1.48366114550486E-11</v>
      </c>
      <c r="N823" s="153">
        <v>2.29336330886158E-11</v>
      </c>
      <c r="O823" s="153">
        <v>1.2702431296567E-15</v>
      </c>
      <c r="P823" s="153">
        <v>2.87408822311965E-16</v>
      </c>
      <c r="Q823" s="153">
        <v>1.0982298751894E-15</v>
      </c>
      <c r="R823" s="153">
        <v>2.40264683148553E-16</v>
      </c>
    </row>
    <row r="824" spans="1:18" ht="12.75">
      <c r="A824" s="151">
        <v>8.36092264923031E-12</v>
      </c>
      <c r="B824" s="14">
        <v>0</v>
      </c>
      <c r="C824" s="14">
        <v>982.464709342591</v>
      </c>
      <c r="D824" s="14" t="s">
        <v>2933</v>
      </c>
      <c r="F824" s="14" t="s">
        <v>2934</v>
      </c>
      <c r="G824" s="153">
        <v>3.65391691340359E-13</v>
      </c>
      <c r="H824" s="153">
        <v>2.08466480558112E-12</v>
      </c>
      <c r="I824" s="153">
        <v>5.51849828059138E-13</v>
      </c>
      <c r="J824" s="153">
        <v>1.38828749896984E-12</v>
      </c>
      <c r="K824" s="153">
        <v>1.49161605734229E-11</v>
      </c>
      <c r="L824" s="153">
        <v>9.57270450725223E-12</v>
      </c>
      <c r="M824" s="153">
        <v>1.46556859314368E-11</v>
      </c>
      <c r="N824" s="153">
        <v>2.26383548176405E-11</v>
      </c>
      <c r="O824" s="153">
        <v>1.27028873256459E-15</v>
      </c>
      <c r="P824" s="153">
        <v>2.87438693758529E-16</v>
      </c>
      <c r="Q824" s="153">
        <v>1.09826581155161E-15</v>
      </c>
      <c r="R824" s="153">
        <v>2.40267902802377E-16</v>
      </c>
    </row>
    <row r="825" spans="1:18" ht="12.75">
      <c r="A825" s="151">
        <v>8.36128790115546E-12</v>
      </c>
      <c r="B825" s="14">
        <v>0</v>
      </c>
      <c r="C825" s="14">
        <v>982.464709342594</v>
      </c>
      <c r="D825" s="14" t="s">
        <v>2935</v>
      </c>
      <c r="F825" s="14" t="s">
        <v>2936</v>
      </c>
      <c r="G825" s="153">
        <v>3.6539249693816E-13</v>
      </c>
      <c r="H825" s="153">
        <v>2.08580126787617E-12</v>
      </c>
      <c r="I825" s="153">
        <v>5.51999564249374E-13</v>
      </c>
      <c r="J825" s="153">
        <v>1.38914028678874E-12</v>
      </c>
      <c r="K825" s="153">
        <v>1.49227014994659E-11</v>
      </c>
      <c r="L825" s="153">
        <v>9.57476378603912E-12</v>
      </c>
      <c r="M825" s="153">
        <v>1.46603879973056E-11</v>
      </c>
      <c r="N825" s="153">
        <v>2.26446019965838E-11</v>
      </c>
      <c r="O825" s="153">
        <v>1.27029223092376E-15</v>
      </c>
      <c r="P825" s="153">
        <v>2.87439662517091E-16</v>
      </c>
      <c r="Q825" s="153">
        <v>1.09827078159445E-15</v>
      </c>
      <c r="R825" s="153">
        <v>2.40268346813017E-16</v>
      </c>
    </row>
    <row r="826" spans="1:18" ht="12.75">
      <c r="A826" s="151">
        <v>8.38498048136354E-12</v>
      </c>
      <c r="B826" s="14">
        <v>0</v>
      </c>
      <c r="C826" s="14">
        <v>982.464709342597</v>
      </c>
      <c r="D826" s="14" t="s">
        <v>2937</v>
      </c>
      <c r="F826" s="14" t="s">
        <v>2938</v>
      </c>
      <c r="G826" s="153">
        <v>3.36922965285433E-13</v>
      </c>
      <c r="H826" s="153">
        <v>2.10200182831765E-12</v>
      </c>
      <c r="I826" s="153">
        <v>5.80029262559104E-13</v>
      </c>
      <c r="J826" s="153">
        <v>1.38909794738379E-12</v>
      </c>
      <c r="K826" s="153">
        <v>1.50324800916951E-11</v>
      </c>
      <c r="L826" s="153">
        <v>9.68591607718982E-12</v>
      </c>
      <c r="M826" s="153">
        <v>1.47234872742194E-11</v>
      </c>
      <c r="N826" s="153">
        <v>2.27548402425692E-11</v>
      </c>
      <c r="O826" s="153">
        <v>1.27140734855783E-15</v>
      </c>
      <c r="P826" s="153">
        <v>2.87494226838371E-16</v>
      </c>
      <c r="Q826" s="153">
        <v>1.09808397117041E-15</v>
      </c>
      <c r="R826" s="153">
        <v>2.40239844758313E-16</v>
      </c>
    </row>
    <row r="827" spans="1:18" ht="12.75">
      <c r="A827" s="151">
        <v>7.2177811793491E-12</v>
      </c>
      <c r="B827" s="14">
        <v>0</v>
      </c>
      <c r="C827" s="14">
        <v>982.464709342585</v>
      </c>
      <c r="D827" s="14" t="s">
        <v>2939</v>
      </c>
      <c r="F827" s="14" t="s">
        <v>2940</v>
      </c>
      <c r="G827" s="153">
        <v>2.77639684932054E-13</v>
      </c>
      <c r="H827" s="153">
        <v>4.02475045794984E-12</v>
      </c>
      <c r="I827" s="153">
        <v>5.46921853578457E-13</v>
      </c>
      <c r="J827" s="153">
        <v>1.49197668054183E-12</v>
      </c>
      <c r="K827" s="153">
        <v>1.66086598613825E-11</v>
      </c>
      <c r="L827" s="153">
        <v>1.05386363584206E-11</v>
      </c>
      <c r="M827" s="153">
        <v>1.47148753949828E-11</v>
      </c>
      <c r="N827" s="153">
        <v>2.01659657920132E-11</v>
      </c>
      <c r="O827" s="153">
        <v>1.26786510889041E-15</v>
      </c>
      <c r="P827" s="153">
        <v>2.8739529687535E-16</v>
      </c>
      <c r="Q827" s="153">
        <v>1.0984022838505E-15</v>
      </c>
      <c r="R827" s="153">
        <v>2.40462719082086E-16</v>
      </c>
    </row>
    <row r="828" spans="1:18" ht="12.75">
      <c r="A828" s="14">
        <v>0</v>
      </c>
      <c r="B828" s="14">
        <v>0</v>
      </c>
      <c r="C828" s="14">
        <v>0</v>
      </c>
      <c r="D828" s="14" t="s">
        <v>2941</v>
      </c>
      <c r="F828" s="14" t="s">
        <v>2942</v>
      </c>
      <c r="G828" s="153">
        <v>0</v>
      </c>
      <c r="H828" s="153">
        <v>0</v>
      </c>
      <c r="I828" s="153">
        <v>0</v>
      </c>
      <c r="J828" s="153">
        <v>0</v>
      </c>
      <c r="K828" s="153">
        <v>0</v>
      </c>
      <c r="L828" s="153">
        <v>0</v>
      </c>
      <c r="M828" s="153">
        <v>0</v>
      </c>
      <c r="N828" s="153">
        <v>0</v>
      </c>
      <c r="O828" s="153">
        <v>0</v>
      </c>
      <c r="P828" s="153">
        <v>0</v>
      </c>
      <c r="Q828" s="153">
        <v>0</v>
      </c>
      <c r="R828" s="153">
        <v>0</v>
      </c>
    </row>
    <row r="829" spans="1:18" ht="12.75">
      <c r="A829" s="14">
        <v>0</v>
      </c>
      <c r="B829" s="14">
        <v>0</v>
      </c>
      <c r="C829" s="14">
        <v>0</v>
      </c>
      <c r="D829" s="14" t="s">
        <v>2944</v>
      </c>
      <c r="F829" s="14" t="s">
        <v>2945</v>
      </c>
      <c r="G829" s="153">
        <v>0</v>
      </c>
      <c r="H829" s="153">
        <v>0</v>
      </c>
      <c r="I829" s="153">
        <v>0</v>
      </c>
      <c r="J829" s="153">
        <v>0</v>
      </c>
      <c r="K829" s="153">
        <v>0</v>
      </c>
      <c r="L829" s="153">
        <v>0</v>
      </c>
      <c r="M829" s="153">
        <v>0</v>
      </c>
      <c r="N829" s="153">
        <v>0</v>
      </c>
      <c r="O829" s="153">
        <v>0</v>
      </c>
      <c r="P829" s="153">
        <v>0</v>
      </c>
      <c r="Q829" s="153">
        <v>0</v>
      </c>
      <c r="R829" s="153">
        <v>0</v>
      </c>
    </row>
    <row r="830" spans="1:18" ht="12.75">
      <c r="A830" s="14">
        <v>0</v>
      </c>
      <c r="B830" s="14">
        <v>0</v>
      </c>
      <c r="C830" s="14">
        <v>0</v>
      </c>
      <c r="D830" s="14" t="s">
        <v>2946</v>
      </c>
      <c r="F830" s="14" t="s">
        <v>2947</v>
      </c>
      <c r="G830" s="153">
        <v>0</v>
      </c>
      <c r="H830" s="153">
        <v>0</v>
      </c>
      <c r="I830" s="153">
        <v>0</v>
      </c>
      <c r="J830" s="153">
        <v>0</v>
      </c>
      <c r="K830" s="153">
        <v>0</v>
      </c>
      <c r="L830" s="153">
        <v>0</v>
      </c>
      <c r="M830" s="153">
        <v>0</v>
      </c>
      <c r="N830" s="153">
        <v>0</v>
      </c>
      <c r="O830" s="153">
        <v>0</v>
      </c>
      <c r="P830" s="153">
        <v>0</v>
      </c>
      <c r="Q830" s="153">
        <v>0</v>
      </c>
      <c r="R830" s="153">
        <v>0</v>
      </c>
    </row>
    <row r="831" spans="1:18" ht="12.75">
      <c r="A831" s="151">
        <v>4.17472571384178E-12</v>
      </c>
      <c r="B831" s="14">
        <v>0</v>
      </c>
      <c r="C831" s="14">
        <v>491.232354671287</v>
      </c>
      <c r="D831" s="14" t="s">
        <v>2948</v>
      </c>
      <c r="F831" s="14" t="s">
        <v>2949</v>
      </c>
      <c r="G831" s="153">
        <v>1.82668267853688E-13</v>
      </c>
      <c r="H831" s="153">
        <v>1.04200755592625E-12</v>
      </c>
      <c r="I831" s="153">
        <v>2.74353968194481E-13</v>
      </c>
      <c r="J831" s="153">
        <v>6.92876067317553E-13</v>
      </c>
      <c r="K831" s="153">
        <v>7.45036978758329E-12</v>
      </c>
      <c r="L831" s="153">
        <v>4.79348465667498E-12</v>
      </c>
      <c r="M831" s="153">
        <v>7.32114773894191E-12</v>
      </c>
      <c r="N831" s="153">
        <v>1.13060963226255E-11</v>
      </c>
      <c r="O831" s="153">
        <v>1.26916594408154E-15</v>
      </c>
      <c r="P831" s="153">
        <v>2.87207651826933E-16</v>
      </c>
      <c r="Q831" s="153">
        <v>1.09674073101877E-15</v>
      </c>
      <c r="R831" s="153">
        <v>2.40169690559997E-16</v>
      </c>
    </row>
    <row r="832" spans="1:18" ht="12.75">
      <c r="A832" s="151">
        <v>3.63858596693544E-11</v>
      </c>
      <c r="B832" s="14">
        <v>0</v>
      </c>
      <c r="C832" s="14">
        <v>491.232392847804</v>
      </c>
      <c r="D832" s="14" t="s">
        <v>2950</v>
      </c>
      <c r="F832" s="14" t="s">
        <v>2951</v>
      </c>
      <c r="G832" s="153">
        <v>4.86679913621131E-12</v>
      </c>
      <c r="H832" s="153">
        <v>5.4507398465125E-12</v>
      </c>
      <c r="I832" s="153">
        <v>3.82235226877148E-12</v>
      </c>
      <c r="J832" s="153">
        <v>5.31429482991094E-12</v>
      </c>
      <c r="K832" s="153">
        <v>5.90391984581336E-11</v>
      </c>
      <c r="L832" s="153">
        <v>4.18338418194862E-11</v>
      </c>
      <c r="M832" s="153">
        <v>5.76827805880358E-11</v>
      </c>
      <c r="N832" s="153">
        <v>9.3774173437418E-11</v>
      </c>
      <c r="O832" s="153">
        <v>2.48076986580092E-05</v>
      </c>
      <c r="P832" s="153">
        <v>2.06497706909369E-05</v>
      </c>
      <c r="Q832" s="153">
        <v>2.55196740358525E-05</v>
      </c>
      <c r="R832" s="153">
        <v>2.90660326998978E-05</v>
      </c>
    </row>
    <row r="833" spans="1:18" ht="12.75">
      <c r="A833" s="151">
        <v>4.18080388121478E-12</v>
      </c>
      <c r="B833" s="14">
        <v>0</v>
      </c>
      <c r="C833" s="14">
        <v>491.2323546713</v>
      </c>
      <c r="D833" s="14" t="s">
        <v>2954</v>
      </c>
      <c r="F833" s="14" t="s">
        <v>2955</v>
      </c>
      <c r="G833" s="153">
        <v>1.76063082766842E-13</v>
      </c>
      <c r="H833" s="153">
        <v>1.0517948583282E-12</v>
      </c>
      <c r="I833" s="153">
        <v>2.83280747918031E-13</v>
      </c>
      <c r="J833" s="153">
        <v>6.95063372596987E-13</v>
      </c>
      <c r="K833" s="153">
        <v>7.50043000149196E-12</v>
      </c>
      <c r="L833" s="153">
        <v>4.83752194587908E-12</v>
      </c>
      <c r="M833" s="153">
        <v>7.35301312011419E-12</v>
      </c>
      <c r="N833" s="153">
        <v>1.13565778981109E-11</v>
      </c>
      <c r="O833" s="153">
        <v>1.26958831180235E-15</v>
      </c>
      <c r="P833" s="153">
        <v>2.87184641387351E-16</v>
      </c>
      <c r="Q833" s="153">
        <v>1.09678342672475E-15</v>
      </c>
      <c r="R833" s="153">
        <v>2.39655974436851E-16</v>
      </c>
    </row>
    <row r="834" spans="1:18" ht="12.75">
      <c r="A834" s="151">
        <v>3.95300270813834E-12</v>
      </c>
      <c r="B834" s="14">
        <v>0</v>
      </c>
      <c r="C834" s="14">
        <v>491.232354671299</v>
      </c>
      <c r="D834" s="14" t="s">
        <v>2956</v>
      </c>
      <c r="F834" s="14" t="s">
        <v>2957</v>
      </c>
      <c r="G834" s="153">
        <v>7.66631426347856E-14</v>
      </c>
      <c r="H834" s="153">
        <v>1.22086314248621E-12</v>
      </c>
      <c r="I834" s="153">
        <v>2.43555939253875E-13</v>
      </c>
      <c r="J834" s="153">
        <v>6.77805961076258E-13</v>
      </c>
      <c r="K834" s="153">
        <v>7.48341591123823E-12</v>
      </c>
      <c r="L834" s="153">
        <v>4.77229985216928E-12</v>
      </c>
      <c r="M834" s="153">
        <v>7.24267981566366E-12</v>
      </c>
      <c r="N834" s="153">
        <v>1.0890573716438E-11</v>
      </c>
      <c r="O834" s="153">
        <v>1.26831585288006E-15</v>
      </c>
      <c r="P834" s="153">
        <v>2.87332742378241E-16</v>
      </c>
      <c r="Q834" s="153">
        <v>1.09733608238962E-15</v>
      </c>
      <c r="R834" s="153">
        <v>2.40086511140691E-16</v>
      </c>
    </row>
    <row r="835" spans="1:18" ht="12.75">
      <c r="A835" s="151">
        <v>1.69983712807214E-11</v>
      </c>
      <c r="B835" s="14">
        <v>0</v>
      </c>
      <c r="C835" s="14">
        <v>982.46470934259</v>
      </c>
      <c r="D835" s="14" t="s">
        <v>2958</v>
      </c>
      <c r="F835" s="14" t="s">
        <v>2959</v>
      </c>
      <c r="G835" s="153">
        <v>7.3861915636186E-13</v>
      </c>
      <c r="H835" s="153">
        <v>4.33192184261429E-12</v>
      </c>
      <c r="I835" s="153">
        <v>1.24385228659113E-12</v>
      </c>
      <c r="J835" s="153">
        <v>2.8327681453219E-12</v>
      </c>
      <c r="K835" s="153">
        <v>3.0595087957545E-11</v>
      </c>
      <c r="L835" s="153">
        <v>1.96799034237108E-11</v>
      </c>
      <c r="M835" s="153">
        <v>2.97643496554016E-11</v>
      </c>
      <c r="N835" s="153">
        <v>4.60075990144258E-11</v>
      </c>
      <c r="O835" s="153">
        <v>2.54048650155477E-15</v>
      </c>
      <c r="P835" s="153">
        <v>5.74825573904877E-16</v>
      </c>
      <c r="Q835" s="153">
        <v>2.19645735902896E-15</v>
      </c>
      <c r="R835" s="153">
        <v>4.80531558396239E-16</v>
      </c>
    </row>
    <row r="836" spans="1:18" ht="12.75">
      <c r="A836" s="151">
        <v>5.78329164885512E-06</v>
      </c>
      <c r="B836" s="14">
        <v>0</v>
      </c>
      <c r="C836" s="14">
        <v>982.464720909168</v>
      </c>
      <c r="D836" s="14" t="s">
        <v>2961</v>
      </c>
      <c r="F836" s="14" t="s">
        <v>2962</v>
      </c>
      <c r="G836" s="153">
        <v>5.78328888600346E-06</v>
      </c>
      <c r="H836" s="153">
        <v>4.8789642492007E-06</v>
      </c>
      <c r="I836" s="153">
        <v>4.89536652747986E-06</v>
      </c>
      <c r="J836" s="153">
        <v>4.87795305806758E-06</v>
      </c>
      <c r="K836" s="153">
        <v>5.78329746882479E-06</v>
      </c>
      <c r="L836" s="153">
        <v>4.87896623164672E-06</v>
      </c>
      <c r="M836" s="153">
        <v>4.89537338855835E-06</v>
      </c>
      <c r="N836" s="153">
        <v>4.87796018872542E-06</v>
      </c>
      <c r="O836" s="153">
        <v>3.758073103127E-06</v>
      </c>
      <c r="P836" s="153">
        <v>3.12395710263083E-06</v>
      </c>
      <c r="Q836" s="153">
        <v>3.86068998826557E-06</v>
      </c>
      <c r="R836" s="153">
        <v>3.12324026114679E-06</v>
      </c>
    </row>
    <row r="837" spans="1:18" ht="12.75">
      <c r="A837" s="151">
        <v>5.05213285751288E-12</v>
      </c>
      <c r="B837" s="14">
        <v>0</v>
      </c>
      <c r="C837" s="14">
        <v>491.232354671305</v>
      </c>
      <c r="D837" s="14" t="s">
        <v>2964</v>
      </c>
      <c r="E837" s="14" t="s">
        <v>2965</v>
      </c>
      <c r="F837" s="14" t="s">
        <v>2966</v>
      </c>
      <c r="G837" s="153">
        <v>1.59191781871765E-13</v>
      </c>
      <c r="H837" s="153">
        <v>1.35560696876538E-12</v>
      </c>
      <c r="I837" s="153">
        <v>3.41397015557145E-13</v>
      </c>
      <c r="J837" s="153">
        <v>8.09388465140664E-13</v>
      </c>
      <c r="K837" s="153">
        <v>8.40946433025701E-12</v>
      </c>
      <c r="L837" s="153">
        <v>5.26009595591895E-12</v>
      </c>
      <c r="M837" s="153">
        <v>8.25380993106128E-12</v>
      </c>
      <c r="N837" s="153">
        <v>1.2898376038824E-11</v>
      </c>
      <c r="O837" s="153">
        <v>1.26920484647568E-15</v>
      </c>
      <c r="P837" s="153">
        <v>2.87226025652931E-16</v>
      </c>
      <c r="Q837" s="153">
        <v>1.09689120461145E-15</v>
      </c>
      <c r="R837" s="153">
        <v>2.40123946739883E-16</v>
      </c>
    </row>
    <row r="838" spans="1:18" ht="12.75">
      <c r="A838" s="151">
        <v>5.78329164885512E-06</v>
      </c>
      <c r="B838" s="14">
        <v>0</v>
      </c>
      <c r="C838" s="14">
        <v>982.464720909168</v>
      </c>
      <c r="D838" s="14" t="s">
        <v>2967</v>
      </c>
      <c r="E838" s="14" t="s">
        <v>2965</v>
      </c>
      <c r="F838" s="14" t="s">
        <v>2962</v>
      </c>
      <c r="G838" s="153">
        <v>5.78328888600346E-06</v>
      </c>
      <c r="H838" s="153">
        <v>4.8789642492007E-06</v>
      </c>
      <c r="I838" s="153">
        <v>4.89536652747986E-06</v>
      </c>
      <c r="J838" s="153">
        <v>4.87795305806758E-06</v>
      </c>
      <c r="K838" s="153">
        <v>5.78329746882479E-06</v>
      </c>
      <c r="L838" s="153">
        <v>4.87896623164672E-06</v>
      </c>
      <c r="M838" s="153">
        <v>4.89537338855835E-06</v>
      </c>
      <c r="N838" s="153">
        <v>4.87796018872542E-06</v>
      </c>
      <c r="O838" s="153">
        <v>3.758073103127E-06</v>
      </c>
      <c r="P838" s="153">
        <v>3.12395710263083E-06</v>
      </c>
      <c r="Q838" s="153">
        <v>3.86068998826557E-06</v>
      </c>
      <c r="R838" s="153">
        <v>3.12324026114679E-06</v>
      </c>
    </row>
    <row r="839" spans="1:18" ht="12.75">
      <c r="A839" s="14">
        <v>0.0736959382154509</v>
      </c>
      <c r="B839" s="14">
        <v>0.0736959367241601</v>
      </c>
      <c r="C839" s="14">
        <v>851.945454238301</v>
      </c>
      <c r="D839" s="14" t="s">
        <v>2968</v>
      </c>
      <c r="F839" s="14" t="s">
        <v>2969</v>
      </c>
      <c r="G839" s="153">
        <v>0.0736959381945325</v>
      </c>
      <c r="H839" s="153">
        <v>0.0570189343512765</v>
      </c>
      <c r="I839" s="153">
        <v>0.0572106629846302</v>
      </c>
      <c r="J839" s="153">
        <v>0.0570071490082</v>
      </c>
      <c r="K839" s="153">
        <v>0.0736959382193163</v>
      </c>
      <c r="L839" s="153">
        <v>0.057018934367079</v>
      </c>
      <c r="M839" s="153">
        <v>0.0572106630106645</v>
      </c>
      <c r="N839" s="153">
        <v>0.0570071490485588</v>
      </c>
      <c r="O839" s="153">
        <v>0.0478887939267451</v>
      </c>
      <c r="P839" s="153">
        <v>0.0549664293215528</v>
      </c>
      <c r="Q839" s="153">
        <v>0.0620878877300583</v>
      </c>
      <c r="R839" s="153">
        <v>0.0549538166219463</v>
      </c>
    </row>
    <row r="840" spans="1:18" ht="12.75">
      <c r="A840" s="14">
        <v>0.0736959381941601</v>
      </c>
      <c r="B840" s="14">
        <v>0.0736959367241601</v>
      </c>
      <c r="C840" s="14">
        <v>0.0736959381941915</v>
      </c>
      <c r="D840" s="14" t="s">
        <v>2970</v>
      </c>
      <c r="F840" s="14" t="s">
        <v>2971</v>
      </c>
      <c r="G840" s="153">
        <v>0.0736959381941546</v>
      </c>
      <c r="H840" s="153">
        <v>0.0570189343493467</v>
      </c>
      <c r="I840" s="153">
        <v>0.0572106629841546</v>
      </c>
      <c r="J840" s="153">
        <v>0.0570071490069272</v>
      </c>
      <c r="K840" s="153">
        <v>0.0736959381941595</v>
      </c>
      <c r="L840" s="153">
        <v>0.0570189343493604</v>
      </c>
      <c r="M840" s="153">
        <v>0.0572106629841571</v>
      </c>
      <c r="N840" s="153">
        <v>0.0570071490069292</v>
      </c>
      <c r="O840" s="153">
        <v>0.0478887939267417</v>
      </c>
      <c r="P840" s="153">
        <v>0.0549664293215843</v>
      </c>
      <c r="Q840" s="153">
        <v>0.0620878877301004</v>
      </c>
      <c r="R840" s="153">
        <v>0.0549538166219454</v>
      </c>
    </row>
    <row r="841" spans="1:18" ht="12.75">
      <c r="A841" s="14">
        <v>0.00751999369328164</v>
      </c>
      <c r="B841" s="14">
        <v>0.00751999354328164</v>
      </c>
      <c r="C841" s="14">
        <v>0.00751999369328097</v>
      </c>
      <c r="D841" s="14" t="s">
        <v>2974</v>
      </c>
      <c r="E841" s="14" t="s">
        <v>2975</v>
      </c>
      <c r="F841" s="14" t="s">
        <v>2976</v>
      </c>
      <c r="G841" s="153">
        <v>0.00751999369328109</v>
      </c>
      <c r="H841" s="153">
        <v>0.00479515150316979</v>
      </c>
      <c r="I841" s="153">
        <v>0.0048112754076568</v>
      </c>
      <c r="J841" s="153">
        <v>0.00479416038499013</v>
      </c>
      <c r="K841" s="153">
        <v>0.00751999369328158</v>
      </c>
      <c r="L841" s="153">
        <v>0.00479515150317095</v>
      </c>
      <c r="M841" s="153">
        <v>0.00481127540765701</v>
      </c>
      <c r="N841" s="153">
        <v>0.0047941603849903</v>
      </c>
      <c r="O841" s="153">
        <v>0.00488661162517773</v>
      </c>
      <c r="P841" s="153">
        <v>0.0056107600864593</v>
      </c>
      <c r="Q841" s="153">
        <v>0.00693396386888396</v>
      </c>
      <c r="R841" s="153">
        <v>0.00560947263095982</v>
      </c>
    </row>
    <row r="842" spans="1:18" ht="12.75">
      <c r="A842" s="14">
        <v>0.00751999369328164</v>
      </c>
      <c r="B842" s="14">
        <v>0.00751999354328164</v>
      </c>
      <c r="C842" s="14">
        <v>0.00751999369328133</v>
      </c>
      <c r="D842" s="14" t="s">
        <v>2978</v>
      </c>
      <c r="F842" s="14" t="s">
        <v>2979</v>
      </c>
      <c r="G842" s="153">
        <v>0.00751999369328109</v>
      </c>
      <c r="H842" s="153">
        <v>0.00479515150316979</v>
      </c>
      <c r="I842" s="153">
        <v>0.0048112754076568</v>
      </c>
      <c r="J842" s="153">
        <v>0.00479416038499013</v>
      </c>
      <c r="K842" s="153">
        <v>0.00751999369328158</v>
      </c>
      <c r="L842" s="153">
        <v>0.00479515150317095</v>
      </c>
      <c r="M842" s="153">
        <v>0.00481127540765701</v>
      </c>
      <c r="N842" s="153">
        <v>0.0047941603849903</v>
      </c>
      <c r="O842" s="153">
        <v>0.00488661162517773</v>
      </c>
      <c r="P842" s="153">
        <v>0.0056107600864593</v>
      </c>
      <c r="Q842" s="153">
        <v>0.00693396386888396</v>
      </c>
      <c r="R842" s="153">
        <v>0.00560947263095982</v>
      </c>
    </row>
    <row r="843" spans="1:18" ht="12.75">
      <c r="A843" s="14">
        <v>0.00751999369328164</v>
      </c>
      <c r="B843" s="14">
        <v>0.00751999354328164</v>
      </c>
      <c r="C843" s="14">
        <v>0.00751999369328365</v>
      </c>
      <c r="D843" s="14" t="s">
        <v>2980</v>
      </c>
      <c r="F843" s="14" t="s">
        <v>2981</v>
      </c>
      <c r="G843" s="153">
        <v>0.00751999369328109</v>
      </c>
      <c r="H843" s="153">
        <v>0.00479515150316979</v>
      </c>
      <c r="I843" s="153">
        <v>0.0048112754076568</v>
      </c>
      <c r="J843" s="153">
        <v>0.00479416038499013</v>
      </c>
      <c r="K843" s="153">
        <v>0.00751999369328158</v>
      </c>
      <c r="L843" s="153">
        <v>0.00479515150317095</v>
      </c>
      <c r="M843" s="153">
        <v>0.00481127540765701</v>
      </c>
      <c r="N843" s="153">
        <v>0.0047941603849903</v>
      </c>
      <c r="O843" s="153">
        <v>0.00488661162517773</v>
      </c>
      <c r="P843" s="153">
        <v>0.0056107600864593</v>
      </c>
      <c r="Q843" s="153">
        <v>0.00693396386888396</v>
      </c>
      <c r="R843" s="153">
        <v>0.00560947263095982</v>
      </c>
    </row>
    <row r="844" spans="1:18" ht="12.75">
      <c r="A844" s="14">
        <v>0.00751999369328164</v>
      </c>
      <c r="B844" s="14">
        <v>0.00751999354328164</v>
      </c>
      <c r="C844" s="14">
        <v>0.00751999369328131</v>
      </c>
      <c r="D844" s="14" t="s">
        <v>2982</v>
      </c>
      <c r="F844" s="14" t="s">
        <v>2983</v>
      </c>
      <c r="G844" s="153">
        <v>0.00751999369328109</v>
      </c>
      <c r="H844" s="153">
        <v>0.00479515150316979</v>
      </c>
      <c r="I844" s="153">
        <v>0.0048112754076568</v>
      </c>
      <c r="J844" s="153">
        <v>0.00479416038499013</v>
      </c>
      <c r="K844" s="153">
        <v>0.00751999369328158</v>
      </c>
      <c r="L844" s="153">
        <v>0.00479515150317095</v>
      </c>
      <c r="M844" s="153">
        <v>0.00481127540765701</v>
      </c>
      <c r="N844" s="153">
        <v>0.0047941603849903</v>
      </c>
      <c r="O844" s="153">
        <v>0.00488661162517773</v>
      </c>
      <c r="P844" s="153">
        <v>0.0056107600864593</v>
      </c>
      <c r="Q844" s="153">
        <v>0.00693396386888396</v>
      </c>
      <c r="R844" s="153">
        <v>0.00560947263095982</v>
      </c>
    </row>
    <row r="845" spans="1:18" ht="12.75">
      <c r="A845" s="14">
        <v>0.00751999369328164</v>
      </c>
      <c r="B845" s="14">
        <v>0.00751999354328164</v>
      </c>
      <c r="C845" s="14">
        <v>0.00751999369327838</v>
      </c>
      <c r="D845" s="14" t="s">
        <v>2984</v>
      </c>
      <c r="F845" s="14" t="s">
        <v>2985</v>
      </c>
      <c r="G845" s="153">
        <v>0.00751999369328109</v>
      </c>
      <c r="H845" s="153">
        <v>0.00479515150316979</v>
      </c>
      <c r="I845" s="153">
        <v>0.0048112754076568</v>
      </c>
      <c r="J845" s="153">
        <v>0.00479416038499013</v>
      </c>
      <c r="K845" s="153">
        <v>0.00751999369328158</v>
      </c>
      <c r="L845" s="153">
        <v>0.00479515150317095</v>
      </c>
      <c r="M845" s="153">
        <v>0.00481127540765701</v>
      </c>
      <c r="N845" s="153">
        <v>0.0047941603849903</v>
      </c>
      <c r="O845" s="153">
        <v>0.00488661162517773</v>
      </c>
      <c r="P845" s="153">
        <v>0.0056107600864593</v>
      </c>
      <c r="Q845" s="153">
        <v>0.00693396386888396</v>
      </c>
      <c r="R845" s="153">
        <v>0.00560947263095982</v>
      </c>
    </row>
    <row r="846" spans="1:18" ht="12.75">
      <c r="A846" s="14">
        <v>0.00751999369328164</v>
      </c>
      <c r="B846" s="14">
        <v>0.00751999354328164</v>
      </c>
      <c r="C846" s="14">
        <v>0.00751999369328215</v>
      </c>
      <c r="D846" s="14" t="s">
        <v>2986</v>
      </c>
      <c r="F846" s="14" t="s">
        <v>2987</v>
      </c>
      <c r="G846" s="153">
        <v>0.00751999369328109</v>
      </c>
      <c r="H846" s="153">
        <v>0.00479515150316979</v>
      </c>
      <c r="I846" s="153">
        <v>0.0048112754076568</v>
      </c>
      <c r="J846" s="153">
        <v>0.00479416038499013</v>
      </c>
      <c r="K846" s="153">
        <v>0.00751999369328158</v>
      </c>
      <c r="L846" s="153">
        <v>0.00479515150317095</v>
      </c>
      <c r="M846" s="153">
        <v>0.00481127540765701</v>
      </c>
      <c r="N846" s="153">
        <v>0.0047941603849903</v>
      </c>
      <c r="O846" s="153">
        <v>0.00488661162517773</v>
      </c>
      <c r="P846" s="153">
        <v>0.0056107600864593</v>
      </c>
      <c r="Q846" s="153">
        <v>0.00693396386888396</v>
      </c>
      <c r="R846" s="153">
        <v>0.00560947263095982</v>
      </c>
    </row>
    <row r="847" spans="1:18" ht="12.75">
      <c r="A847" s="14">
        <v>0.00751999369328164</v>
      </c>
      <c r="B847" s="14">
        <v>0.00751999354328164</v>
      </c>
      <c r="C847" s="14">
        <v>0.00751999369327542</v>
      </c>
      <c r="D847" s="14" t="s">
        <v>2988</v>
      </c>
      <c r="E847" s="14" t="s">
        <v>2989</v>
      </c>
      <c r="F847" s="14" t="s">
        <v>2990</v>
      </c>
      <c r="G847" s="153">
        <v>0.00751999369328109</v>
      </c>
      <c r="H847" s="153">
        <v>0.00479515150316979</v>
      </c>
      <c r="I847" s="153">
        <v>0.0048112754076568</v>
      </c>
      <c r="J847" s="153">
        <v>0.00479416038499013</v>
      </c>
      <c r="K847" s="153">
        <v>0.00751999369328158</v>
      </c>
      <c r="L847" s="153">
        <v>0.00479515150317095</v>
      </c>
      <c r="M847" s="153">
        <v>0.00481127540765701</v>
      </c>
      <c r="N847" s="153">
        <v>0.0047941603849903</v>
      </c>
      <c r="O847" s="153">
        <v>0.00488661162517773</v>
      </c>
      <c r="P847" s="153">
        <v>0.0056107600864593</v>
      </c>
      <c r="Q847" s="153">
        <v>0.00693396386888396</v>
      </c>
      <c r="R847" s="153">
        <v>0.00560947263095982</v>
      </c>
    </row>
    <row r="848" spans="1:18" ht="12.75">
      <c r="A848" s="151">
        <v>4.52703620335554E-05</v>
      </c>
      <c r="B848" s="151">
        <v>4.52703611305554E-05</v>
      </c>
      <c r="C848" s="151">
        <v>4.52703620335599E-05</v>
      </c>
      <c r="D848" s="14" t="s">
        <v>29</v>
      </c>
      <c r="E848" s="14" t="s">
        <v>29</v>
      </c>
      <c r="F848" s="14" t="s">
        <v>2993</v>
      </c>
      <c r="G848" s="153">
        <v>4.52703620335521E-05</v>
      </c>
      <c r="H848" s="153">
        <v>3.81914721491399E-05</v>
      </c>
      <c r="I848" s="153">
        <v>3.8319892627355E-05</v>
      </c>
      <c r="J848" s="153">
        <v>3.8183578287532E-05</v>
      </c>
      <c r="K848" s="153">
        <v>4.52703620335551E-05</v>
      </c>
      <c r="L848" s="153">
        <v>3.81914721491491E-05</v>
      </c>
      <c r="M848" s="153">
        <v>3.83198926273567E-05</v>
      </c>
      <c r="N848" s="153">
        <v>3.81835782875334E-05</v>
      </c>
      <c r="O848" s="153">
        <v>2.94174019835699E-05</v>
      </c>
      <c r="P848" s="153">
        <v>2.44536759216144E-05</v>
      </c>
      <c r="Q848" s="153">
        <v>3.02206657723756E-05</v>
      </c>
      <c r="R848" s="153">
        <v>2.44480647354181E-05</v>
      </c>
    </row>
    <row r="849" spans="1:18" ht="12.75">
      <c r="A849" s="151">
        <v>5.01332912885442E-05</v>
      </c>
      <c r="B849" s="151">
        <v>5.01332902885442E-05</v>
      </c>
      <c r="C849" s="151">
        <v>5.01332912887007E-05</v>
      </c>
      <c r="D849" s="14" t="s">
        <v>31</v>
      </c>
      <c r="E849" s="14" t="s">
        <v>31</v>
      </c>
      <c r="F849" s="14" t="s">
        <v>2994</v>
      </c>
      <c r="G849" s="153">
        <v>5.01332912885406E-05</v>
      </c>
      <c r="H849" s="153">
        <v>4.24349690545999E-05</v>
      </c>
      <c r="I849" s="153">
        <v>4.25776584748389E-05</v>
      </c>
      <c r="J849" s="153">
        <v>8.48523961945156E-05</v>
      </c>
      <c r="K849" s="153">
        <v>5.01332912885439E-05</v>
      </c>
      <c r="L849" s="153">
        <v>4.24349690546101E-05</v>
      </c>
      <c r="M849" s="153">
        <v>4.25776584748408E-05</v>
      </c>
      <c r="N849" s="153">
        <v>8.48523961945187E-05</v>
      </c>
      <c r="O849" s="153">
        <v>3.25774108345182E-05</v>
      </c>
      <c r="P849" s="153">
        <v>2.7170751024016E-05</v>
      </c>
      <c r="Q849" s="153">
        <v>3.35785175248618E-05</v>
      </c>
      <c r="R849" s="153">
        <v>5.43290327453736E-05</v>
      </c>
    </row>
    <row r="850" spans="1:18" ht="12.75">
      <c r="A850" s="14">
        <v>0.0501332912885442</v>
      </c>
      <c r="B850" s="14">
        <v>0.0501332902885442</v>
      </c>
      <c r="C850" s="14">
        <v>0.0501332912885421</v>
      </c>
      <c r="D850" s="14" t="s">
        <v>139</v>
      </c>
      <c r="E850" s="14" t="s">
        <v>2995</v>
      </c>
      <c r="F850" s="14" t="s">
        <v>2996</v>
      </c>
      <c r="G850" s="153">
        <v>0.0501332912885406</v>
      </c>
      <c r="H850" s="153">
        <v>0.0492669990723905</v>
      </c>
      <c r="I850" s="153">
        <v>0.049432661489288</v>
      </c>
      <c r="J850" s="153">
        <v>0.0492568159909163</v>
      </c>
      <c r="K850" s="153">
        <v>0.0501332912885439</v>
      </c>
      <c r="L850" s="153">
        <v>0.0492669990724024</v>
      </c>
      <c r="M850" s="153">
        <v>0.0494326614892901</v>
      </c>
      <c r="N850" s="153">
        <v>0.0492568159909181</v>
      </c>
      <c r="O850" s="153">
        <v>0.0325774108345182</v>
      </c>
      <c r="P850" s="153">
        <v>0.0227881088838422</v>
      </c>
      <c r="Q850" s="153">
        <v>0.0281623026481016</v>
      </c>
      <c r="R850" s="153">
        <v>0.0227828798817724</v>
      </c>
    </row>
    <row r="851" spans="1:18" ht="12.75">
      <c r="A851" s="14">
        <v>0.0501332912885442</v>
      </c>
      <c r="B851" s="14">
        <v>0.0501332902885442</v>
      </c>
      <c r="C851" s="14">
        <v>0.0501332912885433</v>
      </c>
      <c r="D851" s="14" t="s">
        <v>2997</v>
      </c>
      <c r="E851" s="14" t="s">
        <v>33</v>
      </c>
      <c r="F851" s="14" t="s">
        <v>2998</v>
      </c>
      <c r="G851" s="153">
        <v>0.0501332912885406</v>
      </c>
      <c r="H851" s="153">
        <v>0.0558401757789481</v>
      </c>
      <c r="I851" s="153">
        <v>0.0560279407870405</v>
      </c>
      <c r="J851" s="153">
        <v>0.0558286340761815</v>
      </c>
      <c r="K851" s="153">
        <v>0.0501332912885439</v>
      </c>
      <c r="L851" s="153">
        <v>0.0558401757789615</v>
      </c>
      <c r="M851" s="153">
        <v>0.056027940787043</v>
      </c>
      <c r="N851" s="153">
        <v>0.0558286340761836</v>
      </c>
      <c r="O851" s="153">
        <v>0.0325774108345182</v>
      </c>
      <c r="P851" s="153">
        <v>0.037359782658022</v>
      </c>
      <c r="Q851" s="153">
        <v>0.0322622396378872</v>
      </c>
      <c r="R851" s="153">
        <v>0.0373512100124443</v>
      </c>
    </row>
    <row r="852" spans="1:18" ht="12.75">
      <c r="A852" s="14">
        <v>0.0501332912885442</v>
      </c>
      <c r="B852" s="14">
        <v>0.0501332902885442</v>
      </c>
      <c r="C852" s="14">
        <v>0.0501332912885306</v>
      </c>
      <c r="D852" s="14" t="s">
        <v>2999</v>
      </c>
      <c r="E852" s="14" t="s">
        <v>3000</v>
      </c>
      <c r="F852" s="14" t="s">
        <v>3001</v>
      </c>
      <c r="G852" s="153">
        <v>0.0501332912885406</v>
      </c>
      <c r="H852" s="153">
        <v>0.0424349690545999</v>
      </c>
      <c r="I852" s="153">
        <v>0.0425776584748389</v>
      </c>
      <c r="J852" s="153">
        <v>0.0424261980972578</v>
      </c>
      <c r="K852" s="153">
        <v>0.0501332912885439</v>
      </c>
      <c r="L852" s="153">
        <v>0.0424349690546101</v>
      </c>
      <c r="M852" s="153">
        <v>0.0425776584748407</v>
      </c>
      <c r="N852" s="153">
        <v>0.0424261980972593</v>
      </c>
      <c r="O852" s="153">
        <v>0.0325774108345182</v>
      </c>
      <c r="P852" s="153">
        <v>0.027170751024016</v>
      </c>
      <c r="Q852" s="153">
        <v>0.0335785175248618</v>
      </c>
      <c r="R852" s="153">
        <v>0.0271645163726868</v>
      </c>
    </row>
  </sheetData>
  <mergeCells count="4">
    <mergeCell ref="G1:J1"/>
    <mergeCell ref="K1:N1"/>
    <mergeCell ref="O1:R1"/>
    <mergeCell ref="A1:C1"/>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joomi kim</dc:creator>
  <cp:keywords/>
  <dc:description/>
  <cp:lastModifiedBy>joomi kim</cp:lastModifiedBy>
  <dcterms:created xsi:type="dcterms:W3CDTF">2013-08-06T14:42:00Z</dcterms:created>
  <dcterms:modified xsi:type="dcterms:W3CDTF">2015-12-15T19:15:23Z</dcterms:modified>
  <cp:category/>
  <cp:version/>
  <cp:contentType/>
  <cp:contentStatus/>
</cp:coreProperties>
</file>